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eguridad Pública\Desktop\2026-DIREC. SEG. PUB\INFORME MENSUAL\"/>
    </mc:Choice>
  </mc:AlternateContent>
  <xr:revisionPtr revIDLastSave="0" documentId="13_ncr:1_{813CA1F0-C6AB-4641-83D5-9F4DAF6101F6}" xr6:coauthVersionLast="47" xr6:coauthVersionMax="47" xr10:uidLastSave="{00000000-0000-0000-0000-000000000000}"/>
  <bookViews>
    <workbookView xWindow="-120" yWindow="-120" windowWidth="29040" windowHeight="15720" firstSheet="4" activeTab="5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POA JUNIO 2026" sheetId="33" r:id="rId5"/>
    <sheet name="POA MAYO 2026" sheetId="32" r:id="rId6"/>
    <sheet name="POA ABRIL 2026" sheetId="31" r:id="rId7"/>
    <sheet name="POA MARZO 2026" sheetId="30" r:id="rId8"/>
    <sheet name="POA FEBRERO 2026 " sheetId="29" r:id="rId9"/>
    <sheet name="POA ENERO 2026" sheetId="28" r:id="rId10"/>
    <sheet name="POA PROGRAM." sheetId="27" r:id="rId11"/>
    <sheet name="juez mpal" sheetId="15" state="hidden" r:id="rId12"/>
    <sheet name="024" sheetId="2" state="hidden" r:id="rId13"/>
    <sheet name="032" sheetId="4" state="hidden" r:id="rId14"/>
    <sheet name="033" sheetId="6" state="hidden" r:id="rId15"/>
    <sheet name="034" sheetId="7" state="hidden" r:id="rId16"/>
    <sheet name="036" sheetId="8" state="hidden" r:id="rId17"/>
    <sheet name="Hoja1" sheetId="10" state="hidden" r:id="rId18"/>
    <sheet name="responsables" sheetId="9" state="hidden" r:id="rId19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'021'!$A$1:$AG$35</definedName>
    <definedName name="_xlnm.Print_Area" localSheetId="12">'024'!$A$1:$AH$35</definedName>
    <definedName name="_xlnm.Print_Area" localSheetId="13">'032'!$A$1:$AG$31</definedName>
    <definedName name="_xlnm.Print_Area" localSheetId="14">'033'!$A$1:$AH$39</definedName>
    <definedName name="_xlnm.Print_Area" localSheetId="15">'034'!$A$1:$AH$29</definedName>
    <definedName name="_xlnm.Print_Area" localSheetId="16">'036'!$A$1:$AH$33</definedName>
    <definedName name="_xlnm.Print_Area" localSheetId="1">Hoja2!$A$1:$H$20</definedName>
    <definedName name="_xlnm.Print_Area" localSheetId="11">'juez mpal'!$A$1:$AG$29</definedName>
    <definedName name="_xlnm.Print_Area" localSheetId="6">'POA ABRIL 2026'!$A$1:$AG$36</definedName>
    <definedName name="_xlnm.Print_Area" localSheetId="9">'POA ENERO 2026'!$A$1:$AG$36</definedName>
    <definedName name="_xlnm.Print_Area" localSheetId="8">'POA FEBRERO 2026 '!$A$1:$AG$36</definedName>
    <definedName name="_xlnm.Print_Area" localSheetId="4">'POA JUNIO 2026'!$A$1:$AG$36</definedName>
    <definedName name="_xlnm.Print_Area" localSheetId="7">'POA MARZO 2026'!$A$1:$AG$36</definedName>
    <definedName name="_xlnm.Print_Area" localSheetId="5">'POA MAYO 2026'!$A$1:$AG$36</definedName>
    <definedName name="_xlnm.Print_Area" localSheetId="10">'POA PROGRAM.'!$A$1:$AG$36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3" i="33" l="1"/>
  <c r="AF23" i="33" s="1"/>
  <c r="AD23" i="33"/>
  <c r="AC23" i="33"/>
  <c r="D23" i="33"/>
  <c r="AD20" i="33"/>
  <c r="AE20" i="33" s="1"/>
  <c r="AF20" i="33" s="1"/>
  <c r="AC20" i="33"/>
  <c r="D20" i="33"/>
  <c r="AE19" i="33"/>
  <c r="AF19" i="33" s="1"/>
  <c r="AD19" i="33"/>
  <c r="AC19" i="33"/>
  <c r="D19" i="33"/>
  <c r="AD18" i="33"/>
  <c r="AC18" i="33"/>
  <c r="AE18" i="33" s="1"/>
  <c r="AF18" i="33" s="1"/>
  <c r="D18" i="33"/>
  <c r="AF17" i="33"/>
  <c r="AD16" i="33"/>
  <c r="AE16" i="33" s="1"/>
  <c r="AF16" i="33" s="1"/>
  <c r="AC16" i="33"/>
  <c r="D16" i="33"/>
  <c r="AD15" i="33"/>
  <c r="AE15" i="33" s="1"/>
  <c r="AC15" i="33"/>
  <c r="D15" i="33"/>
  <c r="AD13" i="33"/>
  <c r="AE13" i="33" s="1"/>
  <c r="AF13" i="33" s="1"/>
  <c r="AC13" i="33"/>
  <c r="D13" i="33"/>
  <c r="AD12" i="33"/>
  <c r="AE12" i="33" s="1"/>
  <c r="AC12" i="33"/>
  <c r="D12" i="33"/>
  <c r="AD11" i="33"/>
  <c r="AE11" i="33" s="1"/>
  <c r="AF11" i="33" s="1"/>
  <c r="AC11" i="33"/>
  <c r="D11" i="33"/>
  <c r="AD23" i="32"/>
  <c r="AE23" i="32" s="1"/>
  <c r="AF23" i="32" s="1"/>
  <c r="AC23" i="32"/>
  <c r="D23" i="32"/>
  <c r="AD20" i="32"/>
  <c r="AE20" i="32" s="1"/>
  <c r="AF20" i="32" s="1"/>
  <c r="AC20" i="32"/>
  <c r="D20" i="32"/>
  <c r="AD19" i="32"/>
  <c r="AE19" i="32" s="1"/>
  <c r="AF19" i="32" s="1"/>
  <c r="AC19" i="32"/>
  <c r="D19" i="32"/>
  <c r="AD18" i="32"/>
  <c r="AE18" i="32" s="1"/>
  <c r="AF18" i="32" s="1"/>
  <c r="AC18" i="32"/>
  <c r="D18" i="32"/>
  <c r="AF17" i="32"/>
  <c r="AD16" i="32"/>
  <c r="AE16" i="32" s="1"/>
  <c r="AF16" i="32" s="1"/>
  <c r="AC16" i="32"/>
  <c r="D16" i="32"/>
  <c r="AD15" i="32"/>
  <c r="AE15" i="32" s="1"/>
  <c r="AC15" i="32"/>
  <c r="D15" i="32"/>
  <c r="AD13" i="32"/>
  <c r="AE13" i="32" s="1"/>
  <c r="AF13" i="32" s="1"/>
  <c r="AC13" i="32"/>
  <c r="D13" i="32"/>
  <c r="AD12" i="32"/>
  <c r="AE12" i="32" s="1"/>
  <c r="AC12" i="32"/>
  <c r="D12" i="32"/>
  <c r="AD11" i="32"/>
  <c r="AE11" i="32" s="1"/>
  <c r="AF11" i="32" s="1"/>
  <c r="AC11" i="32"/>
  <c r="D11" i="32"/>
  <c r="AD23" i="31"/>
  <c r="AE23" i="31" s="1"/>
  <c r="AF23" i="31" s="1"/>
  <c r="AC23" i="31"/>
  <c r="D23" i="31"/>
  <c r="AD20" i="31"/>
  <c r="AE20" i="31" s="1"/>
  <c r="AF20" i="31" s="1"/>
  <c r="AC20" i="31"/>
  <c r="D20" i="31"/>
  <c r="AD19" i="31"/>
  <c r="AE19" i="31" s="1"/>
  <c r="AF19" i="31" s="1"/>
  <c r="AC19" i="31"/>
  <c r="D19" i="31"/>
  <c r="AD18" i="31"/>
  <c r="AE18" i="31" s="1"/>
  <c r="AF18" i="31" s="1"/>
  <c r="AC18" i="31"/>
  <c r="D18" i="31"/>
  <c r="AF17" i="31"/>
  <c r="AD16" i="31"/>
  <c r="AE16" i="31" s="1"/>
  <c r="AF16" i="31" s="1"/>
  <c r="AC16" i="31"/>
  <c r="D16" i="31"/>
  <c r="AD15" i="31"/>
  <c r="AE15" i="31" s="1"/>
  <c r="AC15" i="31"/>
  <c r="D15" i="31"/>
  <c r="AD13" i="31"/>
  <c r="AE13" i="31" s="1"/>
  <c r="AF13" i="31" s="1"/>
  <c r="AC13" i="31"/>
  <c r="D13" i="31"/>
  <c r="AD12" i="31"/>
  <c r="AE12" i="31" s="1"/>
  <c r="AC12" i="31"/>
  <c r="D12" i="31"/>
  <c r="AD11" i="31"/>
  <c r="AE11" i="31" s="1"/>
  <c r="AF11" i="31" s="1"/>
  <c r="AC11" i="31"/>
  <c r="D11" i="31"/>
  <c r="AD23" i="30"/>
  <c r="AE23" i="30" s="1"/>
  <c r="AF23" i="30" s="1"/>
  <c r="AC23" i="30"/>
  <c r="D23" i="30"/>
  <c r="AD20" i="30"/>
  <c r="AE20" i="30" s="1"/>
  <c r="AF20" i="30" s="1"/>
  <c r="AC20" i="30"/>
  <c r="D20" i="30"/>
  <c r="AD19" i="30"/>
  <c r="AE19" i="30" s="1"/>
  <c r="AF19" i="30" s="1"/>
  <c r="AC19" i="30"/>
  <c r="D19" i="30"/>
  <c r="AD18" i="30"/>
  <c r="AE18" i="30" s="1"/>
  <c r="AF18" i="30" s="1"/>
  <c r="AC18" i="30"/>
  <c r="D18" i="30"/>
  <c r="AF17" i="30"/>
  <c r="AD16" i="30"/>
  <c r="AE16" i="30" s="1"/>
  <c r="AF16" i="30" s="1"/>
  <c r="AC16" i="30"/>
  <c r="D16" i="30"/>
  <c r="AD15" i="30"/>
  <c r="AE15" i="30" s="1"/>
  <c r="AC15" i="30"/>
  <c r="D15" i="30"/>
  <c r="AD13" i="30"/>
  <c r="AE13" i="30" s="1"/>
  <c r="AF13" i="30" s="1"/>
  <c r="AC13" i="30"/>
  <c r="D13" i="30"/>
  <c r="AD12" i="30"/>
  <c r="AE12" i="30" s="1"/>
  <c r="AC12" i="30"/>
  <c r="D12" i="30"/>
  <c r="AD11" i="30"/>
  <c r="AE11" i="30" s="1"/>
  <c r="AF11" i="30" s="1"/>
  <c r="AC11" i="30"/>
  <c r="D11" i="30"/>
  <c r="AD23" i="29"/>
  <c r="AE23" i="29" s="1"/>
  <c r="AF23" i="29" s="1"/>
  <c r="AC23" i="29"/>
  <c r="D23" i="29"/>
  <c r="AD20" i="29"/>
  <c r="AE20" i="29" s="1"/>
  <c r="AF20" i="29" s="1"/>
  <c r="AC20" i="29"/>
  <c r="D20" i="29"/>
  <c r="AD19" i="29"/>
  <c r="AE19" i="29" s="1"/>
  <c r="AF19" i="29" s="1"/>
  <c r="AC19" i="29"/>
  <c r="D19" i="29"/>
  <c r="AD18" i="29"/>
  <c r="AE18" i="29" s="1"/>
  <c r="AF18" i="29" s="1"/>
  <c r="AC18" i="29"/>
  <c r="D18" i="29"/>
  <c r="AF17" i="29"/>
  <c r="AD16" i="29"/>
  <c r="AE16" i="29" s="1"/>
  <c r="AF16" i="29" s="1"/>
  <c r="AC16" i="29"/>
  <c r="D16" i="29"/>
  <c r="AD15" i="29"/>
  <c r="AE15" i="29" s="1"/>
  <c r="AC15" i="29"/>
  <c r="D15" i="29"/>
  <c r="AD13" i="29"/>
  <c r="AE13" i="29" s="1"/>
  <c r="AF13" i="29" s="1"/>
  <c r="AC13" i="29"/>
  <c r="D13" i="29"/>
  <c r="AD12" i="29"/>
  <c r="AE12" i="29" s="1"/>
  <c r="AF12" i="29" s="1"/>
  <c r="AC12" i="29"/>
  <c r="D12" i="29"/>
  <c r="AD11" i="29"/>
  <c r="AE11" i="29" s="1"/>
  <c r="AF11" i="29" s="1"/>
  <c r="AC11" i="29"/>
  <c r="D11" i="29"/>
  <c r="AD23" i="28"/>
  <c r="AE23" i="28" s="1"/>
  <c r="AF23" i="28" s="1"/>
  <c r="AC23" i="28"/>
  <c r="D23" i="28"/>
  <c r="AD20" i="28"/>
  <c r="AE20" i="28" s="1"/>
  <c r="AF20" i="28" s="1"/>
  <c r="AC20" i="28"/>
  <c r="D20" i="28"/>
  <c r="AD19" i="28"/>
  <c r="AE19" i="28" s="1"/>
  <c r="AF19" i="28" s="1"/>
  <c r="AC19" i="28"/>
  <c r="D19" i="28"/>
  <c r="AD18" i="28"/>
  <c r="AE18" i="28" s="1"/>
  <c r="AF18" i="28" s="1"/>
  <c r="AC18" i="28"/>
  <c r="D18" i="28"/>
  <c r="AF17" i="28"/>
  <c r="AD16" i="28"/>
  <c r="AE16" i="28" s="1"/>
  <c r="AF16" i="28" s="1"/>
  <c r="AC16" i="28"/>
  <c r="D16" i="28"/>
  <c r="AD15" i="28"/>
  <c r="AE15" i="28" s="1"/>
  <c r="AC15" i="28"/>
  <c r="D15" i="28"/>
  <c r="AD13" i="28"/>
  <c r="AE13" i="28" s="1"/>
  <c r="AF13" i="28" s="1"/>
  <c r="AC13" i="28"/>
  <c r="D13" i="28"/>
  <c r="AD12" i="28"/>
  <c r="AC12" i="28"/>
  <c r="AE12" i="28" s="1"/>
  <c r="D12" i="28"/>
  <c r="AD11" i="28"/>
  <c r="AE11" i="28" s="1"/>
  <c r="AF11" i="28" s="1"/>
  <c r="AC11" i="28"/>
  <c r="D11" i="28"/>
  <c r="AD23" i="27"/>
  <c r="AE23" i="27" s="1"/>
  <c r="AF23" i="27" s="1"/>
  <c r="AC23" i="27"/>
  <c r="D23" i="27"/>
  <c r="AD20" i="27"/>
  <c r="AC20" i="27"/>
  <c r="AE20" i="27" s="1"/>
  <c r="AF20" i="27" s="1"/>
  <c r="D20" i="27"/>
  <c r="AD19" i="27"/>
  <c r="AE19" i="27" s="1"/>
  <c r="AF19" i="27" s="1"/>
  <c r="AC19" i="27"/>
  <c r="D19" i="27"/>
  <c r="AD18" i="27"/>
  <c r="AE18" i="27" s="1"/>
  <c r="AF18" i="27" s="1"/>
  <c r="AC18" i="27"/>
  <c r="D18" i="27"/>
  <c r="AF17" i="27"/>
  <c r="AD16" i="27"/>
  <c r="AC16" i="27"/>
  <c r="D16" i="27"/>
  <c r="AD15" i="27"/>
  <c r="AE15" i="27" s="1"/>
  <c r="AC15" i="27"/>
  <c r="D15" i="27"/>
  <c r="AD13" i="27"/>
  <c r="AE13" i="27" s="1"/>
  <c r="AF13" i="27" s="1"/>
  <c r="AC13" i="27"/>
  <c r="D13" i="27"/>
  <c r="AD12" i="27"/>
  <c r="AE12" i="27" s="1"/>
  <c r="AF15" i="27" s="1"/>
  <c r="AC12" i="27"/>
  <c r="D12" i="27"/>
  <c r="AD11" i="27"/>
  <c r="AE11" i="27" s="1"/>
  <c r="AF11" i="27" s="1"/>
  <c r="AC11" i="27"/>
  <c r="D11" i="27"/>
  <c r="AF12" i="33" l="1"/>
  <c r="AF15" i="33"/>
  <c r="AF12" i="32"/>
  <c r="AF15" i="32"/>
  <c r="AF15" i="31"/>
  <c r="AF12" i="31"/>
  <c r="AF15" i="30"/>
  <c r="AF12" i="30"/>
  <c r="AF15" i="29"/>
  <c r="AF15" i="28"/>
  <c r="AF12" i="28"/>
  <c r="AE16" i="27"/>
  <c r="AF16" i="27" s="1"/>
  <c r="AF12" i="27"/>
  <c r="AE12" i="3" l="1"/>
  <c r="AC12" i="3"/>
  <c r="AC13" i="3"/>
  <c r="D12" i="3"/>
  <c r="AE38" i="15"/>
  <c r="AF38" i="15" s="1"/>
  <c r="AE37" i="15"/>
  <c r="AF37" i="15" s="1"/>
  <c r="AE36" i="15"/>
  <c r="AF36" i="15" s="1"/>
  <c r="AF11" i="15"/>
  <c r="AE11" i="15"/>
  <c r="AE43" i="5"/>
  <c r="AE42" i="5"/>
  <c r="AE41" i="5"/>
  <c r="AE26" i="5" l="1"/>
  <c r="AE25" i="5"/>
  <c r="AE23" i="5" s="1"/>
  <c r="AE19" i="5"/>
  <c r="AF19" i="5" s="1"/>
  <c r="AF21" i="5" s="1"/>
  <c r="AE15" i="5"/>
  <c r="AF15" i="5" s="1"/>
  <c r="AE14" i="5"/>
  <c r="AF14" i="5" s="1"/>
  <c r="AE13" i="5"/>
  <c r="AF13" i="5" s="1"/>
  <c r="AD13" i="4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21" i="8" l="1"/>
  <c r="AF21" i="8" s="1"/>
  <c r="AE13" i="8"/>
  <c r="AF13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E12" i="6" s="1"/>
  <c r="AF12" i="6" s="1"/>
  <c r="AC12" i="6"/>
  <c r="AE27" i="6" l="1"/>
  <c r="AF27" i="6" s="1"/>
  <c r="AE17" i="6"/>
  <c r="AF1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E21" i="5" l="1"/>
  <c r="AE18" i="5"/>
  <c r="AF18" i="5" s="1"/>
  <c r="AE17" i="5"/>
  <c r="AF17" i="5" s="1"/>
  <c r="AE12" i="5"/>
  <c r="AF12" i="5" s="1"/>
  <c r="AE11" i="5"/>
  <c r="AF11" i="5" s="1"/>
  <c r="AD20" i="4"/>
  <c r="AC20" i="4"/>
  <c r="AD19" i="4"/>
  <c r="AC19" i="4"/>
  <c r="AD18" i="4"/>
  <c r="AC18" i="4"/>
  <c r="AD15" i="4"/>
  <c r="AC15" i="4"/>
  <c r="AD14" i="4"/>
  <c r="AC14" i="4"/>
  <c r="AC13" i="4"/>
  <c r="AD12" i="4"/>
  <c r="AC12" i="4"/>
  <c r="AF25" i="5" l="1"/>
  <c r="AF23" i="5"/>
  <c r="AF26" i="5"/>
  <c r="AE12" i="4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D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F12" i="3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<sst xmlns="http://schemas.openxmlformats.org/spreadsheetml/2006/main" count="1603" uniqueCount="312">
  <si>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</si>
  <si>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</si>
  <si>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</si>
  <si>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</si>
  <si>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</si>
  <si>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</si>
  <si>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</si>
  <si>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</si>
  <si>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</si>
  <si>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</si>
  <si>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</si>
  <si>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</si>
  <si>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</si>
  <si>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</si>
  <si>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</si>
  <si>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</si>
  <si>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</si>
  <si>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</si>
  <si>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</si>
  <si>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</si>
  <si>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</si>
  <si>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</si>
  <si>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</si>
  <si>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</si>
  <si>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</si>
  <si>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</si>
  <si>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</si>
  <si>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</si>
  <si>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</si>
  <si>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</si>
  <si>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</si>
  <si>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</si>
  <si>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</si>
  <si>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</si>
  <si>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</si>
  <si>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</si>
  <si>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</si>
  <si>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</si>
  <si>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</si>
  <si>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</si>
  <si>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</si>
  <si>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</si>
  <si>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</si>
  <si>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</si>
  <si>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</si>
  <si>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</si>
  <si>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</si>
  <si>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</si>
  <si>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</si>
  <si>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</si>
  <si>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</si>
  <si>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</si>
  <si>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</si>
  <si>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</si>
  <si>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</si>
  <si>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</si>
  <si>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</si>
  <si>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</si>
  <si>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</si>
  <si>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</si>
  <si>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</si>
  <si>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</si>
  <si>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</si>
  <si>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</si>
  <si>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</si>
  <si>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</si>
  <si>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</si>
  <si>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</si>
  <si>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</si>
  <si>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</si>
  <si>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</si>
  <si>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</si>
  <si>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</si>
  <si>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</si>
  <si>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</si>
  <si>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</si>
  <si>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</si>
  <si>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</si>
  <si>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</si>
  <si>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</si>
  <si>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</si>
  <si>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</si>
  <si>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</si>
  <si>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</si>
  <si>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</si>
  <si>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</si>
  <si>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</si>
  <si>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</si>
  <si>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</si>
  <si>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</si>
  <si>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</si>
  <si>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</si>
  <si>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</si>
  <si>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</si>
  <si>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</si>
  <si>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</si>
  <si>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</si>
  <si>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</si>
  <si>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</si>
  <si>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</si>
  <si>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</si>
  <si>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</si>
  <si>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</si>
  <si>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</si>
  <si>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</si>
  <si>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</si>
  <si>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</si>
  <si>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</si>
  <si>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</si>
  <si>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</si>
  <si>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</si>
  <si>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</si>
  <si>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</si>
  <si>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</si>
  <si>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</si>
  <si>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</si>
  <si>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</si>
  <si>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</si>
  <si>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</si>
  <si>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</si>
  <si>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</si>
  <si>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</si>
  <si>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</si>
  <si>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</si>
  <si>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</si>
  <si>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</si>
  <si>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</si>
  <si>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</si>
  <si>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</si>
  <si>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</si>
  <si>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</si>
  <si>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</si>
  <si>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</si>
  <si>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</si>
  <si>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</si>
  <si>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</si>
  <si>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</si>
  <si>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</si>
  <si>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</si>
  <si>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</si>
  <si>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</si>
  <si>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</si>
  <si>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</si>
  <si>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</si>
  <si>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</si>
  <si>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</si>
  <si>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</si>
  <si>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</si>
  <si>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</si>
  <si>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</si>
  <si>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</si>
  <si>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</si>
  <si>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</si>
  <si>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</si>
  <si>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</si>
  <si>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</si>
  <si>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</si>
  <si>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</si>
  <si>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</si>
  <si>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</si>
  <si>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</si>
  <si>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</si>
  <si>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</si>
  <si>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</si>
  <si>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</si>
  <si>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</si>
  <si>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</si>
  <si>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</si>
  <si>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</si>
  <si>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</si>
  <si>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</si>
  <si>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</si>
  <si>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</si>
  <si>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</si>
  <si>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</si>
  <si>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</si>
  <si>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</si>
  <si>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</si>
  <si>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</si>
  <si>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</si>
  <si>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</si>
  <si>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</si>
  <si>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</si>
  <si>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</si>
  <si>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</si>
  <si>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</si>
  <si>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</si>
  <si>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</si>
  <si>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</si>
  <si>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</si>
  <si>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</si>
  <si>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</si>
  <si>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</si>
  <si>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</si>
  <si>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</si>
  <si>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</si>
  <si>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</si>
  <si>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</si>
  <si>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</si>
  <si>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</si>
  <si>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</si>
  <si>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</si>
  <si>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</si>
  <si>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</si>
  <si>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</si>
  <si>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</si>
  <si>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</si>
  <si>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</si>
  <si>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</si>
  <si>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</si>
  <si>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</si>
  <si>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</si>
  <si>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</si>
  <si>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</si>
  <si>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</si>
  <si>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</si>
  <si>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</si>
  <si>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</si>
  <si>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</si>
  <si>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</si>
  <si>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</si>
  <si>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</si>
  <si>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</si>
  <si>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</si>
  <si>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</si>
  <si>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</si>
  <si>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</si>
  <si>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</si>
  <si>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</si>
  <si>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</si>
  <si>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</si>
  <si>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</si>
  <si>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</si>
  <si>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</si>
  <si>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</si>
  <si>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</si>
  <si>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</si>
  <si>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</si>
  <si>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</si>
  <si>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</si>
  <si>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</si>
  <si>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</si>
  <si>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</si>
  <si>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</si>
  <si>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</si>
  <si>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</si>
  <si>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</si>
  <si>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</si>
  <si>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PROGRAMA OPERATIVO ANUAL 2025</t>
  </si>
  <si>
    <r>
      <t xml:space="preserve">REPORTE AL MES DE: </t>
    </r>
    <r>
      <rPr>
        <b/>
        <sz val="8"/>
        <rFont val="Arial"/>
        <family val="2"/>
      </rPr>
      <t>ENERO 2025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</si>
  <si>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ADRIANA CABRERA PÉREZ</t>
    </r>
  </si>
  <si>
    <r>
      <t xml:space="preserve">UNIDAD ADMINISTRATIVA RESPONSABLE: </t>
    </r>
    <r>
      <rPr>
        <b/>
        <sz val="8"/>
        <rFont val="Arial"/>
        <family val="2"/>
      </rPr>
      <t>SEGURIDAD PÚBLICA MUNCIPAL/PROTECCIÓN CIVIL</t>
    </r>
  </si>
  <si>
    <t>Reducir la incidencia delictiva y promover la prevención del delito en el municipio</t>
  </si>
  <si>
    <t>Implementar acciones y estrategias operativas efectivas en coordinación con autoridades federales, estatales y municipales para la prevención y disuasión del delito</t>
  </si>
  <si>
    <t>Brindar atención oportuna a las personas ante la eventualidad de un desastre provocado por agentes naturales o humanos, como lo son incendios, temblores, inundaciones, etc.</t>
  </si>
  <si>
    <t>Administrar de manera eficaz y eficiente los recursos humanos y materiales destinados a la seguridad pública.</t>
  </si>
  <si>
    <t>C1A5</t>
  </si>
  <si>
    <t>Profesionalizar y fortalecer a la Policía Municipal</t>
  </si>
  <si>
    <t>Capacitaciones constantemente a las y los elementos adscritos a la Dirección de Seguridad Pública Municipal.</t>
  </si>
  <si>
    <t>Promover los derechos laborales de las y los elementos policiales, dignificando y reconociendo el trabajo policial.</t>
  </si>
  <si>
    <t>Fortalecer el uso de las tecnologías de la información y comunicación para la seguridad</t>
  </si>
  <si>
    <t>Mejorar la capacidad de respuesta de llamadas de emergencia y denuncias ciudadanas.</t>
  </si>
  <si>
    <t>Promover la cultura de Paz.</t>
  </si>
  <si>
    <t>C5</t>
  </si>
  <si>
    <t>Hacer más eficiente la atención a las emergencias</t>
  </si>
  <si>
    <t>Salvaguardar la integridad física de las personas y de sus bienes.</t>
  </si>
  <si>
    <t>C5A1</t>
  </si>
  <si>
    <t>Dotar del equipo necesario a los y las elementos de seguridad publica municipal.</t>
  </si>
  <si>
    <t>C5A2</t>
  </si>
  <si>
    <t>Mantener el parque vehicular en óptimas condiciones</t>
  </si>
  <si>
    <t>Apoyo y Acción</t>
  </si>
  <si>
    <t xml:space="preserve">Patrullaje coordinado </t>
  </si>
  <si>
    <t>Acción               Capacitación</t>
  </si>
  <si>
    <t>Implementar el modelo de Proximidad Social, fortaleciendo la relación policial y ciudadana.</t>
  </si>
  <si>
    <t>Patrullaje</t>
  </si>
  <si>
    <t>Mantener el estado de fuerza a través de procesos de reclutamiento transparentes y objetivos</t>
  </si>
  <si>
    <t>Atención</t>
  </si>
  <si>
    <t>Atender de forma inmediata y efectiva los llamados de emergencia y auxilio.</t>
  </si>
  <si>
    <t>Apoyos</t>
  </si>
  <si>
    <t>Realizar patrullajes de vigilancia y seguridad en todas las calles del municipio, para así atender de manera inmediata y efectiva a llamados de emergencia y auxilio.</t>
  </si>
  <si>
    <t>Profesionalizar a la policía municipal y dotar de equipo necesario.</t>
  </si>
  <si>
    <t xml:space="preserve">              Capacitación</t>
  </si>
  <si>
    <t>Dar capacitaciones constantes a los elementos adscritos a la Dirección de Seguridad Pública Municipal.</t>
  </si>
  <si>
    <t>Fomentar la cultura en la prevención  en materia de protección civil</t>
  </si>
  <si>
    <t>Realizar inspecciones a establecimientos e instituciones</t>
  </si>
  <si>
    <t>Campañas</t>
  </si>
  <si>
    <r>
      <t>UNIDAD ADMINISTRATIVA RESPONSABLE:</t>
    </r>
    <r>
      <rPr>
        <b/>
        <sz val="8"/>
        <rFont val="Arial"/>
        <family val="2"/>
      </rPr>
      <t>PROTECCIÓN CIVIL</t>
    </r>
  </si>
  <si>
    <t>Contar con estabilidad social, respetando el estado de derecho.</t>
  </si>
  <si>
    <t>Realizar conciliación de controversias que la ciudadanía demande.</t>
  </si>
  <si>
    <t>Demandas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</si>
  <si>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GERARDO MARTÍNEZ PÉREZ</t>
    </r>
  </si>
  <si>
    <t>Atender de manera eficiente los requerimientos de apoyo que la ciudadanía demande.</t>
  </si>
  <si>
    <t>Dotar de los insumos y equipo necesario a los elementos de seguridad pública municipal.</t>
  </si>
  <si>
    <t xml:space="preserve">Realizar señalización en carpeta asfáltica </t>
  </si>
  <si>
    <t>Impulsar la coordinación intermunicipal en materia de seguridad</t>
  </si>
  <si>
    <t xml:space="preserve">Vialidad </t>
  </si>
  <si>
    <t>Brindar vialidad y seguridad a instituciones educativas.</t>
  </si>
  <si>
    <t>Realizar campañas y simulacros de prevención y protección civil.</t>
  </si>
  <si>
    <t>Inspecciones</t>
  </si>
  <si>
    <t>Señalizaciones</t>
  </si>
  <si>
    <t>UNIDAD ADMINISTRATIVA RESPONSABLE: 007SEGURIDAD PÚBLICA MUNICIPAL/009 PROTECCIÓN CIVIL/019 JUEZ MUNICIPAL</t>
  </si>
  <si>
    <r>
      <rPr>
        <sz val="11"/>
        <rFont val="Arial"/>
        <family val="2"/>
      </rPr>
      <t>RESPONSABLE (S)   OPERATIVO(S):</t>
    </r>
    <r>
      <rPr>
        <b/>
        <sz val="11"/>
        <rFont val="Arial"/>
        <family val="2"/>
      </rPr>
      <t xml:space="preserve"> MTRA. ADRIANA CABRERA PÉREZ</t>
    </r>
  </si>
  <si>
    <t xml:space="preserve">    MUNICIPIO DE SAN JERÓNIMO ZACUALPAN, TLAX.</t>
  </si>
  <si>
    <t>PROGRAMA OPERATIVO ANUAL 2026</t>
  </si>
  <si>
    <t xml:space="preserve">REPORTE AL MES DE: </t>
  </si>
  <si>
    <t>REPORTE AL MES DE: ENERO</t>
  </si>
  <si>
    <t>REPORTE AL MES DE: FEBRERO</t>
  </si>
  <si>
    <t>REPORTE AL MES DE: MARZO</t>
  </si>
  <si>
    <t>O</t>
  </si>
  <si>
    <t>REPORTE AL MES DE: ABRIL</t>
  </si>
  <si>
    <t>REPORTE AL MES DE: MAYO</t>
  </si>
  <si>
    <t>REPORTE AL MES DE: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</si>
</sst>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5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</font>
    <font>
      <sz val="11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6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" fontId="5" fillId="6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1" fontId="5" fillId="6" borderId="19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19" xfId="0" applyFont="1" applyBorder="1" applyAlignment="1">
      <alignment horizontal="left" vertical="center" wrapText="1"/>
    </xf>
    <xf numFmtId="9" fontId="5" fillId="6" borderId="12" xfId="0" applyNumberFormat="1" applyFont="1" applyFill="1" applyBorder="1" applyAlignment="1">
      <alignment horizontal="center" vertical="center" wrapText="1"/>
    </xf>
    <xf numFmtId="9" fontId="5" fillId="6" borderId="14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justify" vertical="center" wrapText="1"/>
    </xf>
    <xf numFmtId="0" fontId="8" fillId="0" borderId="13" xfId="0" applyFont="1" applyBorder="1"/>
    <xf numFmtId="0" fontId="8" fillId="0" borderId="0" xfId="0" applyFont="1"/>
    <xf numFmtId="0" fontId="8" fillId="0" borderId="17" xfId="0" applyFont="1" applyBorder="1"/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110530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457201</xdr:colOff>
      <xdr:row>0</xdr:row>
      <xdr:rowOff>66675</xdr:rowOff>
    </xdr:from>
    <xdr:to>
      <xdr:col>31</xdr:col>
      <xdr:colOff>561975</xdr:colOff>
      <xdr:row>2</xdr:row>
      <xdr:rowOff>24764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16076" y="66675"/>
          <a:ext cx="657224" cy="701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164EEEE-6337-4B80-A5F1-C39DABA65E8E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8271400A-30EB-4B00-BC22-3BE18D08C9D9}"/>
            </a:ext>
          </a:extLst>
        </xdr:cNvPr>
        <xdr:cNvGrpSpPr/>
      </xdr:nvGrpSpPr>
      <xdr:grpSpPr>
        <a:xfrm>
          <a:off x="154781" y="7941730"/>
          <a:ext cx="14244902" cy="1631950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1C8FCE6-62C2-EE95-100B-CC2CEE55F91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20EEABB9-8A48-EB8D-6663-8B1CB4084D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29A3C9A-BD02-458F-FFCF-4DBF2499489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0F2687D4-2366-46F1-BB47-762E8E5D7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18A69944-4A5B-47B4-BAB5-3F142724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1A9CE6A-45B5-4320-B2E2-46955895BEEA}"/>
            </a:ext>
          </a:extLst>
        </xdr:cNvPr>
        <xdr:cNvSpPr txBox="1">
          <a:spLocks noChangeArrowheads="1"/>
        </xdr:cNvSpPr>
      </xdr:nvSpPr>
      <xdr:spPr bwMode="auto">
        <a:xfrm>
          <a:off x="6638925" y="6629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20</xdr:row>
      <xdr:rowOff>150020</xdr:rowOff>
    </xdr:from>
    <xdr:to>
      <xdr:col>31</xdr:col>
      <xdr:colOff>419099</xdr:colOff>
      <xdr:row>28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D94AC70E-4153-4CB5-A890-45B81814FC40}"/>
            </a:ext>
          </a:extLst>
        </xdr:cNvPr>
        <xdr:cNvGrpSpPr/>
      </xdr:nvGrpSpPr>
      <xdr:grpSpPr>
        <a:xfrm>
          <a:off x="2545556" y="7389020"/>
          <a:ext cx="129801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E4D2CBB3-75FE-36B8-60FD-35E6DADE09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46E4DBAE-D6C7-7350-7ED2-4ECC2B45B2E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0C75482-F23A-9B51-0553-C0A9F38818D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Gerardo Martínez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Juez Municipal</a:t>
            </a:r>
          </a:p>
          <a:p>
            <a:pPr algn="ctr" rtl="0"/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618C9C8C-4827-48DB-9C09-A4089D8BE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7810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480AB859-D7DA-4FC3-80F2-686D3392B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50399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27</xdr:row>
      <xdr:rowOff>0</xdr:rowOff>
    </xdr:from>
    <xdr:to>
      <xdr:col>31</xdr:col>
      <xdr:colOff>419099</xdr:colOff>
      <xdr:row>34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553700"/>
          <a:ext cx="12980193" cy="1285876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7A4B2A3-3A8C-46D0-83BD-9997C93D6E79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C8D86F63-F8B8-48D2-A0C2-FB2961A16E64}"/>
            </a:ext>
          </a:extLst>
        </xdr:cNvPr>
        <xdr:cNvGrpSpPr/>
      </xdr:nvGrpSpPr>
      <xdr:grpSpPr>
        <a:xfrm>
          <a:off x="154781" y="7941730"/>
          <a:ext cx="14244902" cy="1631950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D623D427-49A1-1743-4C15-96C2410E50F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8E50CFA-DFB5-4031-CC68-C7820045AEE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CCCADCA6-58A3-3532-73DF-1CC265CB6A7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EB8453A7-A692-45D6-B3DA-EE8E4EB6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69E89752-CA66-42AC-8451-878732523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EF2D3A6-AF1E-4346-8D49-87FC83E22D1D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9A32E97-4EF0-4D64-8C0F-D69D84BBD857}"/>
            </a:ext>
          </a:extLst>
        </xdr:cNvPr>
        <xdr:cNvGrpSpPr/>
      </xdr:nvGrpSpPr>
      <xdr:grpSpPr>
        <a:xfrm>
          <a:off x="154781" y="7941730"/>
          <a:ext cx="14244902" cy="1631950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0C86B6B-946C-87DB-CCE2-E30EF8800F9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F26177DE-0754-CB30-9FF5-030BD92C407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3DEF3874-E5D1-1B0A-E361-912A7C33326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34CD395C-7F33-42E4-BBD6-3E262A1F2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4614B612-C8C0-412F-98AB-E56108DA2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35E2D17-A2FB-4CF3-A507-D7D6182991C9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C9F2E60A-C9F8-494F-B35C-5C1CFC723F27}"/>
            </a:ext>
          </a:extLst>
        </xdr:cNvPr>
        <xdr:cNvGrpSpPr/>
      </xdr:nvGrpSpPr>
      <xdr:grpSpPr>
        <a:xfrm>
          <a:off x="154781" y="7941730"/>
          <a:ext cx="14244902" cy="1631950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63A17FC5-92BF-F981-50BB-04866404DAF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B0D2A327-E2A3-9258-591F-1C8E0FCD9E2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29AD0C19-0ABC-85E0-0632-626728A57E33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8B45B61A-9E32-4366-842B-692898A6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8D98B2BC-2EE3-4DED-8BDC-A2698536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A961961-16EF-4475-8840-9E15A44276ED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314341B3-C6A6-4068-B7F6-45BBDB356E17}"/>
            </a:ext>
          </a:extLst>
        </xdr:cNvPr>
        <xdr:cNvGrpSpPr/>
      </xdr:nvGrpSpPr>
      <xdr:grpSpPr>
        <a:xfrm>
          <a:off x="154781" y="7941730"/>
          <a:ext cx="14244902" cy="1631950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D3E77A48-0985-1BFA-49D9-B70F0A8A933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D4FEDC6F-CD8C-930E-06C9-5957C118D15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1DE6A8B2-4D37-29B9-C261-744F98853EF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ECC251-B9F9-49CB-B3D9-FC6810F78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CC1300DB-6D28-4AB6-AE28-7820115E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1F0B2B5-CF90-47C6-9ECE-7241620825EB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9264D9E3-538E-4D5C-9360-78C524B21C2B}"/>
            </a:ext>
          </a:extLst>
        </xdr:cNvPr>
        <xdr:cNvGrpSpPr/>
      </xdr:nvGrpSpPr>
      <xdr:grpSpPr>
        <a:xfrm>
          <a:off x="154781" y="7941730"/>
          <a:ext cx="14244902" cy="1631950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2BE54FDF-1EBA-AA3D-F45D-BCC4759863A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6C8C3680-3B8C-BFA9-AA8A-36451985AF6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D753345-8153-347F-C23A-BA9EF22CDBF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42B9C5A3-4C18-4CC6-9C7B-808F5DDF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5F0BBC27-0394-4903-A4F7-B749C066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01121BC-7A6A-4C41-AD22-9119F894F72A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76D65C29-C012-4062-83E6-1DFAC42DCF86}"/>
            </a:ext>
          </a:extLst>
        </xdr:cNvPr>
        <xdr:cNvGrpSpPr/>
      </xdr:nvGrpSpPr>
      <xdr:grpSpPr>
        <a:xfrm>
          <a:off x="154781" y="7941730"/>
          <a:ext cx="14244902" cy="1631950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33A8ED33-FE82-98BB-8F1E-17C8685325C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F9828313-2740-14AD-3AB5-CB6D737785F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860BD50-1AB4-B801-223B-FFB07EBF6AA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DE40C24-0882-4CB0-9B17-90934AE6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36F5270D-2064-4D92-A4F2-B12831BF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92D050"/>
  </sheetPr>
  <dimension ref="A1:AI40"/>
  <sheetViews>
    <sheetView showRuler="0" topLeftCell="A10" zoomScaleNormal="100" zoomScalePageLayoutView="81" workbookViewId="0">
      <selection activeCell="C26" sqref="C26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5" ht="30" customHeight="1" x14ac:dyDescent="0.2">
      <c r="A2" s="230" t="s">
        <v>49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1" t="s">
        <v>168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3"/>
      <c r="M4" s="234" t="s">
        <v>71</v>
      </c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5"/>
    </row>
    <row r="5" spans="1:35" ht="15.75" customHeight="1" x14ac:dyDescent="0.2">
      <c r="A5" s="236" t="s">
        <v>177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8"/>
    </row>
    <row r="6" spans="1:35" ht="12.75" customHeight="1" x14ac:dyDescent="0.2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</row>
    <row r="7" spans="1:35" s="3" customFormat="1" ht="13.5" customHeight="1" x14ac:dyDescent="0.2">
      <c r="A7" s="216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7" t="s">
        <v>10</v>
      </c>
    </row>
    <row r="8" spans="1:35" s="3" customFormat="1" ht="15.75" customHeight="1" x14ac:dyDescent="0.2">
      <c r="A8" s="217"/>
      <c r="B8" s="219"/>
      <c r="C8" s="222"/>
      <c r="D8" s="222"/>
      <c r="E8" s="240" t="s">
        <v>11</v>
      </c>
      <c r="F8" s="240"/>
      <c r="G8" s="240" t="s">
        <v>12</v>
      </c>
      <c r="H8" s="240"/>
      <c r="I8" s="240" t="s">
        <v>13</v>
      </c>
      <c r="J8" s="240"/>
      <c r="K8" s="240" t="s">
        <v>14</v>
      </c>
      <c r="L8" s="240"/>
      <c r="M8" s="243" t="s">
        <v>15</v>
      </c>
      <c r="N8" s="240"/>
      <c r="O8" s="240" t="s">
        <v>16</v>
      </c>
      <c r="P8" s="240"/>
      <c r="Q8" s="240" t="s">
        <v>17</v>
      </c>
      <c r="R8" s="240"/>
      <c r="S8" s="240" t="s">
        <v>18</v>
      </c>
      <c r="T8" s="240"/>
      <c r="U8" s="240" t="s">
        <v>19</v>
      </c>
      <c r="V8" s="240"/>
      <c r="W8" s="240" t="s">
        <v>20</v>
      </c>
      <c r="X8" s="240"/>
      <c r="Y8" s="240" t="s">
        <v>21</v>
      </c>
      <c r="Z8" s="240"/>
      <c r="AA8" s="240" t="s">
        <v>22</v>
      </c>
      <c r="AB8" s="240"/>
      <c r="AC8" s="226"/>
      <c r="AD8" s="226"/>
      <c r="AE8" s="226"/>
      <c r="AF8" s="226"/>
      <c r="AG8" s="241"/>
    </row>
    <row r="9" spans="1:35" s="3" customFormat="1" ht="13.5" customHeight="1" x14ac:dyDescent="0.2">
      <c r="A9" s="239"/>
      <c r="B9" s="220"/>
      <c r="C9" s="223"/>
      <c r="D9" s="223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26"/>
      <c r="AF9" s="226"/>
      <c r="AG9" s="242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7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9" t="s">
        <v>73</v>
      </c>
      <c r="C12" s="68" t="s">
        <v>74</v>
      </c>
      <c r="D12" s="99">
        <f>SUM(E12,G12,I12,K12,M12,O12,Q12,S12,U12,W12,Y12,AA12,)</f>
        <v>6000</v>
      </c>
      <c r="E12" s="71">
        <v>500</v>
      </c>
      <c r="F12" s="96">
        <v>0</v>
      </c>
      <c r="G12" s="71">
        <v>500</v>
      </c>
      <c r="H12" s="96">
        <v>0</v>
      </c>
      <c r="I12" s="71">
        <v>500</v>
      </c>
      <c r="J12" s="96">
        <v>0</v>
      </c>
      <c r="K12" s="71">
        <v>500</v>
      </c>
      <c r="L12" s="96">
        <v>0</v>
      </c>
      <c r="M12" s="71">
        <v>500</v>
      </c>
      <c r="N12" s="96">
        <v>0</v>
      </c>
      <c r="O12" s="71">
        <v>500</v>
      </c>
      <c r="P12" s="96">
        <v>0</v>
      </c>
      <c r="Q12" s="71">
        <v>500</v>
      </c>
      <c r="R12" s="96">
        <v>0</v>
      </c>
      <c r="S12" s="71">
        <v>500</v>
      </c>
      <c r="T12" s="96">
        <v>0</v>
      </c>
      <c r="U12" s="71">
        <v>500</v>
      </c>
      <c r="V12" s="96">
        <v>0</v>
      </c>
      <c r="W12" s="71">
        <v>500</v>
      </c>
      <c r="X12" s="96">
        <v>0</v>
      </c>
      <c r="Y12" s="71">
        <v>500</v>
      </c>
      <c r="Z12" s="96">
        <v>0</v>
      </c>
      <c r="AA12" s="71">
        <v>500</v>
      </c>
      <c r="AB12" s="100">
        <v>0</v>
      </c>
      <c r="AC12" s="71">
        <f>E12+G12+I12+K12+M12+O12+Q12+S12+U12+W12+Y12+AA12</f>
        <v>6000</v>
      </c>
      <c r="AD12" s="72">
        <f>F12+H12+J12+L12+N12+P12+R12+T12+V12+X12+Z12+AB12</f>
        <v>0</v>
      </c>
      <c r="AE12" s="73">
        <f>AD12/AC12</f>
        <v>0</v>
      </c>
      <c r="AF12" s="97">
        <f>100%-AE12</f>
        <v>1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9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0</v>
      </c>
      <c r="G13" s="71">
        <v>286</v>
      </c>
      <c r="H13" s="96">
        <v>0</v>
      </c>
      <c r="I13" s="71">
        <v>289</v>
      </c>
      <c r="J13" s="96">
        <v>0</v>
      </c>
      <c r="K13" s="71">
        <v>287</v>
      </c>
      <c r="L13" s="96">
        <v>0</v>
      </c>
      <c r="M13" s="71">
        <v>286</v>
      </c>
      <c r="N13" s="96">
        <v>0</v>
      </c>
      <c r="O13" s="71">
        <v>286</v>
      </c>
      <c r="P13" s="96">
        <v>0</v>
      </c>
      <c r="Q13" s="71">
        <v>286</v>
      </c>
      <c r="R13" s="96">
        <v>0</v>
      </c>
      <c r="S13" s="71">
        <v>288</v>
      </c>
      <c r="T13" s="96">
        <v>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>E13+G13+I13+K13+M13+O13+Q13+S13+U13+W13+Y13+AA13</f>
        <v>3440</v>
      </c>
      <c r="AD13" s="72">
        <f t="shared" ref="AC13:AD26" si="1">F13+H13+J13+L13+N13+P13+R13+T13+V13+X13+Z13+AB13</f>
        <v>0</v>
      </c>
      <c r="AE13" s="73">
        <f t="shared" ref="AE13:AE14" si="2">AD13/AC13</f>
        <v>0</v>
      </c>
      <c r="AF13" s="97">
        <f t="shared" ref="AF13:AF14" si="3">100%-AE13</f>
        <v>1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9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9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7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2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2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1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7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2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2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23.25" customHeight="1" x14ac:dyDescent="0.2">
      <c r="A23" s="7" t="s">
        <v>88</v>
      </c>
      <c r="B23" s="152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2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9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2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06A7D-C2F6-4ABC-B631-5BCF636AD444}">
  <sheetPr>
    <tabColor rgb="FF00B050"/>
  </sheetPr>
  <dimension ref="A1:AG41"/>
  <sheetViews>
    <sheetView showRuler="0" view="pageBreakPreview" topLeftCell="A7" zoomScale="90" zoomScaleNormal="100" zoomScaleSheetLayoutView="90" zoomScalePageLayoutView="81" workbookViewId="0">
      <selection activeCell="AF29" sqref="AF29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06" t="s">
        <v>302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3" ht="24" customHeight="1" x14ac:dyDescent="0.25">
      <c r="A2" s="207" t="s">
        <v>303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08" t="s">
        <v>305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300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3" ht="26.25" customHeight="1" x14ac:dyDescent="0.2">
      <c r="A5" s="213" t="s">
        <v>301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3" ht="12.75" customHeight="1" x14ac:dyDescent="0.2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5"/>
    </row>
    <row r="7" spans="1:33" s="3" customFormat="1" ht="13.5" customHeight="1" x14ac:dyDescent="0.2">
      <c r="A7" s="216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7"/>
      <c r="B8" s="219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28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25" t="s">
        <v>20</v>
      </c>
      <c r="X8" s="225"/>
      <c r="Y8" s="225" t="s">
        <v>21</v>
      </c>
      <c r="Z8" s="225"/>
      <c r="AA8" s="225" t="s">
        <v>22</v>
      </c>
      <c r="AB8" s="22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>
        <v>508</v>
      </c>
      <c r="G11" s="11">
        <v>500</v>
      </c>
      <c r="H11" s="12"/>
      <c r="I11" s="11">
        <v>500</v>
      </c>
      <c r="J11" s="12"/>
      <c r="K11" s="11">
        <v>500</v>
      </c>
      <c r="L11" s="12"/>
      <c r="M11" s="11">
        <v>500</v>
      </c>
      <c r="N11" s="12"/>
      <c r="O11" s="11">
        <v>500</v>
      </c>
      <c r="P11" s="12"/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508</v>
      </c>
      <c r="AE11" s="14">
        <f>AD11/AC11</f>
        <v>8.4666666666666668E-2</v>
      </c>
      <c r="AF11" s="19">
        <f>100%-AE11</f>
        <v>0.91533333333333333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>
        <v>300</v>
      </c>
      <c r="G12" s="11">
        <v>286</v>
      </c>
      <c r="H12" s="185"/>
      <c r="I12" s="11">
        <v>286</v>
      </c>
      <c r="J12" s="185"/>
      <c r="K12" s="11">
        <v>286</v>
      </c>
      <c r="L12" s="185"/>
      <c r="M12" s="11">
        <v>286</v>
      </c>
      <c r="N12" s="185"/>
      <c r="O12" s="11">
        <v>286</v>
      </c>
      <c r="P12" s="185"/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300</v>
      </c>
      <c r="AE12" s="14">
        <f t="shared" ref="AE12:AE20" si="1">AD12/AC12</f>
        <v>9.569377990430622E-2</v>
      </c>
      <c r="AF12" s="19">
        <f t="shared" ref="AF12:AF20" si="2">100%-AE12</f>
        <v>0.90430622009569372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>
        <v>56</v>
      </c>
      <c r="G13" s="11">
        <v>50</v>
      </c>
      <c r="H13" s="185"/>
      <c r="I13" s="11">
        <v>70</v>
      </c>
      <c r="J13" s="185"/>
      <c r="K13" s="11">
        <v>100</v>
      </c>
      <c r="L13" s="185"/>
      <c r="M13" s="11">
        <v>70</v>
      </c>
      <c r="N13" s="185"/>
      <c r="O13" s="11">
        <v>50</v>
      </c>
      <c r="P13" s="185"/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56</v>
      </c>
      <c r="AE13" s="14">
        <f t="shared" si="1"/>
        <v>6.5882352941176475E-2</v>
      </c>
      <c r="AF13" s="19">
        <f t="shared" si="2"/>
        <v>0.9341176470588235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>
        <v>2</v>
      </c>
      <c r="G15" s="11">
        <v>3</v>
      </c>
      <c r="H15" s="185"/>
      <c r="I15" s="11">
        <v>3</v>
      </c>
      <c r="J15" s="185"/>
      <c r="K15" s="11">
        <v>3</v>
      </c>
      <c r="L15" s="185"/>
      <c r="M15" s="11">
        <v>3</v>
      </c>
      <c r="N15" s="185"/>
      <c r="O15" s="11">
        <v>3</v>
      </c>
      <c r="P15" s="185"/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2</v>
      </c>
      <c r="AE15" s="14">
        <f t="shared" si="1"/>
        <v>5.4054054054054057E-2</v>
      </c>
      <c r="AF15" s="195">
        <f>100%-AE12</f>
        <v>0.90430622009569372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>
        <v>0</v>
      </c>
      <c r="G16" s="11">
        <v>1</v>
      </c>
      <c r="H16" s="12"/>
      <c r="I16" s="11">
        <v>1</v>
      </c>
      <c r="J16" s="12"/>
      <c r="K16" s="11">
        <v>1</v>
      </c>
      <c r="L16" s="12"/>
      <c r="M16" s="11">
        <v>1</v>
      </c>
      <c r="N16" s="12"/>
      <c r="O16" s="11">
        <v>1</v>
      </c>
      <c r="P16" s="12"/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0</v>
      </c>
      <c r="AE16" s="14">
        <f t="shared" si="1"/>
        <v>0</v>
      </c>
      <c r="AF16" s="19">
        <f t="shared" si="2"/>
        <v>1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>
        <v>0</v>
      </c>
      <c r="G18" s="11">
        <v>0</v>
      </c>
      <c r="H18" s="12"/>
      <c r="I18" s="11">
        <v>0</v>
      </c>
      <c r="J18" s="12"/>
      <c r="K18" s="11">
        <v>0</v>
      </c>
      <c r="L18" s="12"/>
      <c r="M18" s="11">
        <v>0</v>
      </c>
      <c r="N18" s="12"/>
      <c r="O18" s="11">
        <v>0</v>
      </c>
      <c r="P18" s="12"/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0</v>
      </c>
      <c r="AE18" s="14">
        <f t="shared" si="1"/>
        <v>0</v>
      </c>
      <c r="AF18" s="19">
        <f t="shared" si="2"/>
        <v>1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>
        <v>4</v>
      </c>
      <c r="G19" s="11">
        <v>1</v>
      </c>
      <c r="H19" s="12"/>
      <c r="I19" s="11">
        <v>1</v>
      </c>
      <c r="J19" s="12"/>
      <c r="K19" s="11">
        <v>1</v>
      </c>
      <c r="L19" s="12"/>
      <c r="M19" s="11">
        <v>1</v>
      </c>
      <c r="N19" s="12"/>
      <c r="O19" s="11">
        <v>1</v>
      </c>
      <c r="P19" s="12"/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4</v>
      </c>
      <c r="AE19" s="14">
        <f t="shared" si="1"/>
        <v>0.33333333333333331</v>
      </c>
      <c r="AF19" s="19">
        <f t="shared" si="2"/>
        <v>0.66666666666666674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>
        <v>0</v>
      </c>
      <c r="G20" s="11">
        <v>1</v>
      </c>
      <c r="H20" s="12"/>
      <c r="I20" s="11">
        <v>0</v>
      </c>
      <c r="J20" s="12"/>
      <c r="K20" s="11">
        <v>0</v>
      </c>
      <c r="L20" s="12"/>
      <c r="M20" s="11">
        <v>0</v>
      </c>
      <c r="N20" s="12"/>
      <c r="O20" s="11">
        <v>1</v>
      </c>
      <c r="P20" s="12"/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>
        <v>13</v>
      </c>
      <c r="G23" s="71">
        <v>5</v>
      </c>
      <c r="H23" s="96"/>
      <c r="I23" s="71">
        <v>7</v>
      </c>
      <c r="J23" s="96"/>
      <c r="K23" s="71">
        <v>7</v>
      </c>
      <c r="L23" s="96"/>
      <c r="M23" s="71">
        <v>5</v>
      </c>
      <c r="N23" s="96"/>
      <c r="O23" s="71">
        <v>6</v>
      </c>
      <c r="P23" s="96"/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13</v>
      </c>
      <c r="AE23" s="73">
        <f t="shared" ref="AE23" si="5">AD23/AC23</f>
        <v>0.18309859154929578</v>
      </c>
      <c r="AF23" s="97">
        <f t="shared" ref="AF23" si="6">100%-AE23</f>
        <v>0.81690140845070425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AAF55-204E-41D2-A6B4-6F9F73DBF38E}">
  <sheetPr>
    <tabColor rgb="FF00B050"/>
  </sheetPr>
  <dimension ref="A1:AG41"/>
  <sheetViews>
    <sheetView showRuler="0" view="pageBreakPreview" topLeftCell="A3" zoomScale="90" zoomScaleNormal="100" zoomScaleSheetLayoutView="90" zoomScalePageLayoutView="81" workbookViewId="0">
      <selection activeCell="A5" sqref="A5:AG5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06" t="s">
        <v>302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3" ht="24" customHeight="1" x14ac:dyDescent="0.25">
      <c r="A2" s="207" t="s">
        <v>303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08" t="s">
        <v>304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300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3" ht="26.25" customHeight="1" x14ac:dyDescent="0.2">
      <c r="A5" s="213" t="s">
        <v>301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3" ht="12.75" customHeight="1" x14ac:dyDescent="0.2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5"/>
    </row>
    <row r="7" spans="1:33" s="3" customFormat="1" ht="13.5" customHeight="1" x14ac:dyDescent="0.2">
      <c r="A7" s="216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7"/>
      <c r="B8" s="219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28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25" t="s">
        <v>20</v>
      </c>
      <c r="X8" s="225"/>
      <c r="Y8" s="225" t="s">
        <v>21</v>
      </c>
      <c r="Z8" s="225"/>
      <c r="AA8" s="225" t="s">
        <v>22</v>
      </c>
      <c r="AB8" s="22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/>
      <c r="G11" s="11">
        <v>500</v>
      </c>
      <c r="H11" s="12"/>
      <c r="I11" s="11">
        <v>500</v>
      </c>
      <c r="J11" s="12"/>
      <c r="K11" s="11">
        <v>500</v>
      </c>
      <c r="L11" s="12"/>
      <c r="M11" s="11">
        <v>500</v>
      </c>
      <c r="N11" s="12"/>
      <c r="O11" s="11">
        <v>500</v>
      </c>
      <c r="P11" s="12"/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0</v>
      </c>
      <c r="AE11" s="14">
        <f>AD11/AC11</f>
        <v>0</v>
      </c>
      <c r="AF11" s="19">
        <f>100%-AE11</f>
        <v>1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/>
      <c r="G12" s="11">
        <v>286</v>
      </c>
      <c r="H12" s="185"/>
      <c r="I12" s="11">
        <v>286</v>
      </c>
      <c r="J12" s="185"/>
      <c r="K12" s="11">
        <v>286</v>
      </c>
      <c r="L12" s="185"/>
      <c r="M12" s="11">
        <v>286</v>
      </c>
      <c r="N12" s="185"/>
      <c r="O12" s="11">
        <v>286</v>
      </c>
      <c r="P12" s="185"/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0</v>
      </c>
      <c r="AE12" s="14">
        <f t="shared" ref="AE12:AE20" si="1">AD12/AC12</f>
        <v>0</v>
      </c>
      <c r="AF12" s="19">
        <f t="shared" ref="AF12:AF20" si="2">100%-AE12</f>
        <v>1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/>
      <c r="G13" s="11">
        <v>50</v>
      </c>
      <c r="H13" s="185"/>
      <c r="I13" s="11">
        <v>70</v>
      </c>
      <c r="J13" s="185"/>
      <c r="K13" s="11">
        <v>100</v>
      </c>
      <c r="L13" s="185"/>
      <c r="M13" s="11">
        <v>70</v>
      </c>
      <c r="N13" s="185"/>
      <c r="O13" s="11">
        <v>50</v>
      </c>
      <c r="P13" s="185"/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0</v>
      </c>
      <c r="AE13" s="14">
        <f t="shared" si="1"/>
        <v>0</v>
      </c>
      <c r="AF13" s="19">
        <f t="shared" si="2"/>
        <v>1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/>
      <c r="G15" s="11">
        <v>3</v>
      </c>
      <c r="H15" s="185"/>
      <c r="I15" s="11">
        <v>3</v>
      </c>
      <c r="J15" s="185"/>
      <c r="K15" s="11">
        <v>3</v>
      </c>
      <c r="L15" s="185"/>
      <c r="M15" s="11">
        <v>3</v>
      </c>
      <c r="N15" s="185"/>
      <c r="O15" s="11">
        <v>3</v>
      </c>
      <c r="P15" s="185"/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0</v>
      </c>
      <c r="AE15" s="14">
        <f t="shared" si="1"/>
        <v>0</v>
      </c>
      <c r="AF15" s="195">
        <f>100%-AE12</f>
        <v>1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/>
      <c r="G16" s="11">
        <v>1</v>
      </c>
      <c r="H16" s="12"/>
      <c r="I16" s="11">
        <v>1</v>
      </c>
      <c r="J16" s="12"/>
      <c r="K16" s="11">
        <v>1</v>
      </c>
      <c r="L16" s="12"/>
      <c r="M16" s="11">
        <v>1</v>
      </c>
      <c r="N16" s="12"/>
      <c r="O16" s="11">
        <v>1</v>
      </c>
      <c r="P16" s="12"/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0</v>
      </c>
      <c r="AE16" s="14">
        <f t="shared" si="1"/>
        <v>0</v>
      </c>
      <c r="AF16" s="19">
        <f t="shared" si="2"/>
        <v>1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/>
      <c r="G18" s="11">
        <v>0</v>
      </c>
      <c r="H18" s="12"/>
      <c r="I18" s="11">
        <v>0</v>
      </c>
      <c r="J18" s="12"/>
      <c r="K18" s="11">
        <v>0</v>
      </c>
      <c r="L18" s="12"/>
      <c r="M18" s="11">
        <v>0</v>
      </c>
      <c r="N18" s="12"/>
      <c r="O18" s="11">
        <v>0</v>
      </c>
      <c r="P18" s="12"/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0</v>
      </c>
      <c r="AE18" s="14">
        <f t="shared" si="1"/>
        <v>0</v>
      </c>
      <c r="AF18" s="19">
        <f t="shared" si="2"/>
        <v>1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/>
      <c r="G19" s="11">
        <v>1</v>
      </c>
      <c r="H19" s="12"/>
      <c r="I19" s="11">
        <v>1</v>
      </c>
      <c r="J19" s="12"/>
      <c r="K19" s="11">
        <v>1</v>
      </c>
      <c r="L19" s="12"/>
      <c r="M19" s="11">
        <v>1</v>
      </c>
      <c r="N19" s="12"/>
      <c r="O19" s="11">
        <v>1</v>
      </c>
      <c r="P19" s="12"/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0</v>
      </c>
      <c r="AE19" s="14">
        <f t="shared" si="1"/>
        <v>0</v>
      </c>
      <c r="AF19" s="19">
        <f t="shared" si="2"/>
        <v>1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/>
      <c r="G20" s="11">
        <v>1</v>
      </c>
      <c r="H20" s="12"/>
      <c r="I20" s="11">
        <v>0</v>
      </c>
      <c r="J20" s="12"/>
      <c r="K20" s="11">
        <v>0</v>
      </c>
      <c r="L20" s="12"/>
      <c r="M20" s="11">
        <v>0</v>
      </c>
      <c r="N20" s="12"/>
      <c r="O20" s="11">
        <v>1</v>
      </c>
      <c r="P20" s="12"/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/>
      <c r="G23" s="71">
        <v>5</v>
      </c>
      <c r="H23" s="96"/>
      <c r="I23" s="71">
        <v>7</v>
      </c>
      <c r="J23" s="96"/>
      <c r="K23" s="71">
        <v>7</v>
      </c>
      <c r="L23" s="96"/>
      <c r="M23" s="71">
        <v>5</v>
      </c>
      <c r="N23" s="96"/>
      <c r="O23" s="71">
        <v>6</v>
      </c>
      <c r="P23" s="96"/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0</v>
      </c>
      <c r="AE23" s="73">
        <f t="shared" ref="AE23" si="5">AD23/AC23</f>
        <v>0</v>
      </c>
      <c r="AF23" s="97">
        <f t="shared" ref="AF23" si="6">100%-AE23</f>
        <v>1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EFA5C-A663-4C39-B769-85D688DB3E83}">
  <sheetPr codeName="Hoja7">
    <tabColor rgb="FF00B050"/>
  </sheetPr>
  <dimension ref="A1:AG38"/>
  <sheetViews>
    <sheetView showRuler="0" view="pageBreakPreview" topLeftCell="A7" zoomScaleNormal="100" zoomScaleSheetLayoutView="100" zoomScalePageLayoutView="81" workbookViewId="0">
      <selection activeCell="J26" sqref="J26"/>
    </sheetView>
  </sheetViews>
  <sheetFormatPr baseColWidth="10" defaultRowHeight="12.75" x14ac:dyDescent="0.2"/>
  <cols>
    <col min="1" max="1" width="9" style="1" customWidth="1"/>
    <col min="2" max="2" width="40.855468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5.28515625" style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48" t="s">
        <v>248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1" t="s">
        <v>249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34" t="s">
        <v>286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290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5"/>
    </row>
    <row r="7" spans="1:33" s="3" customFormat="1" ht="13.5" customHeight="1" x14ac:dyDescent="0.2">
      <c r="A7" s="216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7"/>
      <c r="B8" s="219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28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25" t="s">
        <v>20</v>
      </c>
      <c r="X8" s="225"/>
      <c r="Y8" s="225" t="s">
        <v>21</v>
      </c>
      <c r="Z8" s="225"/>
      <c r="AA8" s="225" t="s">
        <v>22</v>
      </c>
      <c r="AB8" s="225"/>
      <c r="AC8" s="226"/>
      <c r="AD8" s="226"/>
      <c r="AE8" s="226"/>
      <c r="AF8" s="226"/>
      <c r="AG8" s="226"/>
    </row>
    <row r="9" spans="1:33" s="3" customFormat="1" ht="13.5" customHeight="1" x14ac:dyDescent="0.2">
      <c r="A9" s="239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3" s="17" customFormat="1" ht="35.25" customHeight="1" x14ac:dyDescent="0.2">
      <c r="A10" s="176" t="s">
        <v>90</v>
      </c>
      <c r="B10" s="191" t="s">
        <v>287</v>
      </c>
      <c r="C10" s="9"/>
      <c r="D10" s="10"/>
      <c r="E10" s="30"/>
      <c r="F10" s="12"/>
      <c r="G10" s="30"/>
      <c r="H10" s="12"/>
      <c r="I10" s="30"/>
      <c r="J10" s="12"/>
      <c r="K10" s="30"/>
      <c r="L10" s="12"/>
      <c r="M10" s="30"/>
      <c r="N10" s="12"/>
      <c r="O10" s="30"/>
      <c r="P10" s="12"/>
      <c r="Q10" s="30"/>
      <c r="R10" s="12"/>
      <c r="S10" s="30"/>
      <c r="T10" s="12"/>
      <c r="U10" s="30"/>
      <c r="V10" s="12"/>
      <c r="W10" s="30"/>
      <c r="X10" s="12"/>
      <c r="Y10" s="30"/>
      <c r="Z10" s="12"/>
      <c r="AA10" s="30"/>
      <c r="AB10" s="12"/>
      <c r="AC10" s="30"/>
      <c r="AD10" s="12"/>
      <c r="AE10" s="14"/>
      <c r="AF10" s="19"/>
      <c r="AG10" s="98"/>
    </row>
    <row r="11" spans="1:33" s="17" customFormat="1" ht="41.25" customHeight="1" x14ac:dyDescent="0.2">
      <c r="A11" s="179" t="s">
        <v>92</v>
      </c>
      <c r="B11" s="186" t="s">
        <v>288</v>
      </c>
      <c r="C11" s="9" t="s">
        <v>289</v>
      </c>
      <c r="D11" s="10">
        <v>0</v>
      </c>
      <c r="E11" s="11">
        <v>0</v>
      </c>
      <c r="F11" s="12">
        <v>0</v>
      </c>
      <c r="G11" s="11">
        <v>0</v>
      </c>
      <c r="H11" s="12">
        <v>0</v>
      </c>
      <c r="I11" s="11">
        <v>0</v>
      </c>
      <c r="J11" s="12">
        <v>0</v>
      </c>
      <c r="K11" s="11">
        <v>0</v>
      </c>
      <c r="L11" s="12">
        <v>0</v>
      </c>
      <c r="M11" s="11">
        <v>0</v>
      </c>
      <c r="N11" s="12">
        <v>0</v>
      </c>
      <c r="O11" s="11">
        <v>0</v>
      </c>
      <c r="P11" s="12">
        <v>0</v>
      </c>
      <c r="Q11" s="11">
        <v>0</v>
      </c>
      <c r="R11" s="12">
        <v>0</v>
      </c>
      <c r="S11" s="11">
        <v>0</v>
      </c>
      <c r="T11" s="12">
        <v>0</v>
      </c>
      <c r="U11" s="11">
        <v>0</v>
      </c>
      <c r="V11" s="12">
        <v>0</v>
      </c>
      <c r="W11" s="11">
        <v>0</v>
      </c>
      <c r="X11" s="12">
        <v>0</v>
      </c>
      <c r="Y11" s="11">
        <v>0</v>
      </c>
      <c r="Z11" s="12">
        <v>0</v>
      </c>
      <c r="AA11" s="11">
        <v>0</v>
      </c>
      <c r="AB11" s="12">
        <v>0</v>
      </c>
      <c r="AC11" s="11">
        <v>0</v>
      </c>
      <c r="AD11" s="12">
        <v>0</v>
      </c>
      <c r="AE11" s="14" t="e">
        <f t="shared" ref="AE11" si="0">AD11/AC11</f>
        <v>#DIV/0!</v>
      </c>
      <c r="AF11" s="19" t="e">
        <f>#REF!</f>
        <v>#REF!</v>
      </c>
      <c r="AG11" s="98"/>
    </row>
    <row r="12" spans="1:33" s="17" customFormat="1" ht="41.25" customHeight="1" x14ac:dyDescent="0.2">
      <c r="A12" s="179"/>
      <c r="B12" s="186"/>
      <c r="C12" s="9"/>
      <c r="D12" s="10"/>
      <c r="E12" s="11"/>
      <c r="F12" s="12"/>
      <c r="G12" s="11"/>
      <c r="H12" s="12"/>
      <c r="I12" s="11"/>
      <c r="J12" s="12"/>
      <c r="K12" s="11"/>
      <c r="L12" s="12"/>
      <c r="M12" s="11"/>
      <c r="N12" s="12"/>
      <c r="O12" s="11"/>
      <c r="P12" s="12"/>
      <c r="Q12" s="11"/>
      <c r="R12" s="12"/>
      <c r="S12" s="11"/>
      <c r="T12" s="12"/>
      <c r="U12" s="11"/>
      <c r="V12" s="12"/>
      <c r="W12" s="11"/>
      <c r="X12" s="12"/>
      <c r="Y12" s="11"/>
      <c r="Z12" s="12"/>
      <c r="AA12" s="11"/>
      <c r="AB12" s="12"/>
      <c r="AC12" s="11"/>
      <c r="AD12" s="12"/>
      <c r="AE12" s="14"/>
      <c r="AF12" s="19"/>
      <c r="AG12" s="98"/>
    </row>
    <row r="13" spans="1:33" s="17" customFormat="1" ht="41.25" customHeight="1" x14ac:dyDescent="0.2">
      <c r="A13" s="179"/>
      <c r="B13" s="186"/>
      <c r="C13" s="9"/>
      <c r="D13" s="10"/>
      <c r="E13" s="11"/>
      <c r="F13" s="12"/>
      <c r="G13" s="11"/>
      <c r="H13" s="12"/>
      <c r="I13" s="11"/>
      <c r="J13" s="12"/>
      <c r="K13" s="11"/>
      <c r="L13" s="12"/>
      <c r="M13" s="11"/>
      <c r="N13" s="12"/>
      <c r="O13" s="11"/>
      <c r="P13" s="12"/>
      <c r="Q13" s="11"/>
      <c r="R13" s="12"/>
      <c r="S13" s="11"/>
      <c r="T13" s="12"/>
      <c r="U13" s="11"/>
      <c r="V13" s="12"/>
      <c r="W13" s="11"/>
      <c r="X13" s="12"/>
      <c r="Y13" s="11"/>
      <c r="Z13" s="12"/>
      <c r="AA13" s="11"/>
      <c r="AB13" s="12"/>
      <c r="AC13" s="11"/>
      <c r="AD13" s="12"/>
      <c r="AE13" s="14"/>
      <c r="AF13" s="19"/>
      <c r="AG13" s="98"/>
    </row>
    <row r="14" spans="1:33" s="17" customFormat="1" ht="41.25" customHeight="1" x14ac:dyDescent="0.2">
      <c r="A14" s="179"/>
      <c r="B14" s="186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2"/>
      <c r="AE14" s="14"/>
      <c r="AF14" s="19"/>
      <c r="AG14" s="98"/>
    </row>
    <row r="15" spans="1:33" s="17" customFormat="1" ht="41.25" customHeight="1" x14ac:dyDescent="0.2">
      <c r="A15" s="179"/>
      <c r="B15" s="186"/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4"/>
      <c r="AF15" s="19"/>
      <c r="AG15" s="98"/>
    </row>
    <row r="16" spans="1:33" s="17" customFormat="1" ht="41.25" customHeight="1" x14ac:dyDescent="0.2">
      <c r="A16" s="179"/>
      <c r="B16" s="186"/>
      <c r="C16" s="9"/>
      <c r="D16" s="10"/>
      <c r="E16" s="11"/>
      <c r="F16" s="12"/>
      <c r="G16" s="11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2"/>
      <c r="AE16" s="14"/>
      <c r="AF16" s="19"/>
      <c r="AG16" s="98"/>
    </row>
    <row r="17" spans="1:33" s="17" customFormat="1" ht="41.25" customHeight="1" x14ac:dyDescent="0.2">
      <c r="A17" s="179"/>
      <c r="B17" s="186"/>
      <c r="C17" s="9"/>
      <c r="D17" s="10"/>
      <c r="E17" s="11"/>
      <c r="F17" s="12"/>
      <c r="G17" s="11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2"/>
      <c r="AE17" s="14"/>
      <c r="AF17" s="19"/>
      <c r="AG17" s="98"/>
    </row>
    <row r="18" spans="1:33" s="17" customFormat="1" ht="29.25" customHeight="1" x14ac:dyDescent="0.2">
      <c r="A18" s="176"/>
      <c r="B18" s="191"/>
      <c r="C18" s="9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2"/>
      <c r="AE18" s="14"/>
      <c r="AF18" s="19"/>
      <c r="AG18" s="98"/>
    </row>
    <row r="19" spans="1:33" s="17" customFormat="1" ht="33" customHeight="1" x14ac:dyDescent="0.2">
      <c r="A19" s="179"/>
      <c r="B19" s="186"/>
      <c r="C19" s="9"/>
      <c r="D19" s="27"/>
      <c r="E19" s="11"/>
      <c r="F19" s="185"/>
      <c r="G19" s="11"/>
      <c r="H19" s="185"/>
      <c r="I19" s="11"/>
      <c r="J19" s="185"/>
      <c r="K19" s="11"/>
      <c r="L19" s="185"/>
      <c r="M19" s="11"/>
      <c r="N19" s="185"/>
      <c r="O19" s="11"/>
      <c r="P19" s="185"/>
      <c r="Q19" s="11"/>
      <c r="R19" s="185"/>
      <c r="S19" s="11"/>
      <c r="T19" s="185"/>
      <c r="U19" s="11"/>
      <c r="V19" s="185"/>
      <c r="W19" s="11"/>
      <c r="X19" s="185"/>
      <c r="Y19" s="11"/>
      <c r="Z19" s="185"/>
      <c r="AA19" s="11"/>
      <c r="AB19" s="185"/>
      <c r="AC19" s="11"/>
      <c r="AD19" s="185"/>
      <c r="AE19" s="14"/>
      <c r="AF19" s="195"/>
      <c r="AG19" s="98"/>
    </row>
    <row r="20" spans="1:33" s="17" customFormat="1" ht="24.75" customHeight="1" x14ac:dyDescent="0.2">
      <c r="A20" s="183"/>
      <c r="B20" s="194"/>
      <c r="C20" s="116"/>
      <c r="D20" s="37"/>
      <c r="E20" s="35"/>
      <c r="F20" s="187"/>
      <c r="G20" s="35"/>
      <c r="H20" s="187"/>
      <c r="I20" s="35"/>
      <c r="J20" s="187"/>
      <c r="K20" s="35"/>
      <c r="L20" s="187"/>
      <c r="M20" s="35"/>
      <c r="N20" s="187"/>
      <c r="O20" s="35"/>
      <c r="P20" s="187"/>
      <c r="Q20" s="35"/>
      <c r="R20" s="187"/>
      <c r="S20" s="35"/>
      <c r="T20" s="187"/>
      <c r="U20" s="35"/>
      <c r="V20" s="187"/>
      <c r="W20" s="35"/>
      <c r="X20" s="187"/>
      <c r="Y20" s="35"/>
      <c r="Z20" s="187"/>
      <c r="AA20" s="35"/>
      <c r="AB20" s="187"/>
      <c r="AC20" s="35"/>
      <c r="AD20" s="187"/>
      <c r="AE20" s="41"/>
      <c r="AF20" s="196"/>
      <c r="AG20" s="112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1:33" ht="15" x14ac:dyDescent="0.25">
      <c r="AG34" s="53"/>
    </row>
    <row r="36" spans="1:33" s="17" customFormat="1" ht="69.75" customHeight="1" x14ac:dyDescent="0.2">
      <c r="A36" s="175" t="s">
        <v>77</v>
      </c>
      <c r="B36" s="189" t="s">
        <v>253</v>
      </c>
      <c r="C36" s="9" t="s">
        <v>271</v>
      </c>
      <c r="D36" s="27">
        <v>180</v>
      </c>
      <c r="E36" s="11">
        <v>15</v>
      </c>
      <c r="F36" s="185">
        <v>0</v>
      </c>
      <c r="G36" s="11">
        <v>15</v>
      </c>
      <c r="H36" s="185">
        <v>0</v>
      </c>
      <c r="I36" s="11">
        <v>15</v>
      </c>
      <c r="J36" s="185">
        <v>0</v>
      </c>
      <c r="K36" s="11">
        <v>15</v>
      </c>
      <c r="L36" s="185">
        <v>0</v>
      </c>
      <c r="M36" s="11">
        <v>15</v>
      </c>
      <c r="N36" s="185">
        <v>0</v>
      </c>
      <c r="O36" s="11">
        <v>15</v>
      </c>
      <c r="P36" s="185">
        <v>0</v>
      </c>
      <c r="Q36" s="11">
        <v>15</v>
      </c>
      <c r="R36" s="185">
        <v>0</v>
      </c>
      <c r="S36" s="11">
        <v>15</v>
      </c>
      <c r="T36" s="185">
        <v>0</v>
      </c>
      <c r="U36" s="11">
        <v>15</v>
      </c>
      <c r="V36" s="185">
        <v>0</v>
      </c>
      <c r="W36" s="11">
        <v>15</v>
      </c>
      <c r="X36" s="185">
        <v>0</v>
      </c>
      <c r="Y36" s="11">
        <v>15</v>
      </c>
      <c r="Z36" s="185">
        <v>0</v>
      </c>
      <c r="AA36" s="11">
        <v>15</v>
      </c>
      <c r="AB36" s="185">
        <v>0</v>
      </c>
      <c r="AC36" s="11">
        <v>0</v>
      </c>
      <c r="AD36" s="185">
        <v>0</v>
      </c>
      <c r="AE36" s="14" t="e">
        <f t="shared" ref="AE36:AE38" si="1">AD36/AC36</f>
        <v>#DIV/0!</v>
      </c>
      <c r="AF36" s="19" t="e">
        <f t="shared" ref="AF36:AF38" si="2">100%-AE36</f>
        <v>#DIV/0!</v>
      </c>
      <c r="AG36" s="98"/>
    </row>
    <row r="37" spans="1:33" s="17" customFormat="1" ht="69.75" customHeight="1" x14ac:dyDescent="0.2">
      <c r="A37" s="175" t="s">
        <v>101</v>
      </c>
      <c r="B37" s="189" t="s">
        <v>254</v>
      </c>
      <c r="C37" s="9" t="s">
        <v>270</v>
      </c>
      <c r="D37" s="27">
        <v>60</v>
      </c>
      <c r="E37" s="11">
        <v>5</v>
      </c>
      <c r="F37" s="185">
        <v>0</v>
      </c>
      <c r="G37" s="11">
        <v>5</v>
      </c>
      <c r="H37" s="185">
        <v>0</v>
      </c>
      <c r="I37" s="11">
        <v>5</v>
      </c>
      <c r="J37" s="185">
        <v>0</v>
      </c>
      <c r="K37" s="11">
        <v>5</v>
      </c>
      <c r="L37" s="185">
        <v>0</v>
      </c>
      <c r="M37" s="11">
        <v>5</v>
      </c>
      <c r="N37" s="185">
        <v>0</v>
      </c>
      <c r="O37" s="11">
        <v>5</v>
      </c>
      <c r="P37" s="185">
        <v>0</v>
      </c>
      <c r="Q37" s="11">
        <v>5</v>
      </c>
      <c r="R37" s="185">
        <v>0</v>
      </c>
      <c r="S37" s="11">
        <v>5</v>
      </c>
      <c r="T37" s="185">
        <v>0</v>
      </c>
      <c r="U37" s="11">
        <v>5</v>
      </c>
      <c r="V37" s="185">
        <v>0</v>
      </c>
      <c r="W37" s="11">
        <v>5</v>
      </c>
      <c r="X37" s="185">
        <v>0</v>
      </c>
      <c r="Y37" s="11">
        <v>5</v>
      </c>
      <c r="Z37" s="185">
        <v>0</v>
      </c>
      <c r="AA37" s="11">
        <v>5</v>
      </c>
      <c r="AB37" s="185">
        <v>0</v>
      </c>
      <c r="AC37" s="11">
        <v>0</v>
      </c>
      <c r="AD37" s="185">
        <v>0</v>
      </c>
      <c r="AE37" s="14" t="e">
        <f t="shared" si="1"/>
        <v>#DIV/0!</v>
      </c>
      <c r="AF37" s="19" t="e">
        <f t="shared" si="2"/>
        <v>#DIV/0!</v>
      </c>
      <c r="AG37" s="98"/>
    </row>
    <row r="38" spans="1:33" s="17" customFormat="1" ht="42" customHeight="1" x14ac:dyDescent="0.2">
      <c r="A38" s="175" t="s">
        <v>256</v>
      </c>
      <c r="B38" s="189" t="s">
        <v>255</v>
      </c>
      <c r="C38" s="9" t="s">
        <v>80</v>
      </c>
      <c r="D38" s="27">
        <v>36</v>
      </c>
      <c r="E38" s="11">
        <v>3</v>
      </c>
      <c r="F38" s="185">
        <v>0</v>
      </c>
      <c r="G38" s="11">
        <v>3</v>
      </c>
      <c r="H38" s="185">
        <v>0</v>
      </c>
      <c r="I38" s="11">
        <v>3</v>
      </c>
      <c r="J38" s="185">
        <v>0</v>
      </c>
      <c r="K38" s="11">
        <v>3</v>
      </c>
      <c r="L38" s="185">
        <v>0</v>
      </c>
      <c r="M38" s="11">
        <v>3</v>
      </c>
      <c r="N38" s="185">
        <v>0</v>
      </c>
      <c r="O38" s="11">
        <v>3</v>
      </c>
      <c r="P38" s="185">
        <v>0</v>
      </c>
      <c r="Q38" s="11">
        <v>3</v>
      </c>
      <c r="R38" s="185">
        <v>0</v>
      </c>
      <c r="S38" s="11">
        <v>3</v>
      </c>
      <c r="T38" s="185">
        <v>0</v>
      </c>
      <c r="U38" s="11">
        <v>3</v>
      </c>
      <c r="V38" s="185">
        <v>0</v>
      </c>
      <c r="W38" s="11">
        <v>3</v>
      </c>
      <c r="X38" s="185">
        <v>0</v>
      </c>
      <c r="Y38" s="11">
        <v>3</v>
      </c>
      <c r="Z38" s="185">
        <v>0</v>
      </c>
      <c r="AA38" s="11">
        <v>3</v>
      </c>
      <c r="AB38" s="185">
        <v>0</v>
      </c>
      <c r="AC38" s="11">
        <v>0</v>
      </c>
      <c r="AD38" s="185">
        <v>0</v>
      </c>
      <c r="AE38" s="14" t="e">
        <f t="shared" si="1"/>
        <v>#DIV/0!</v>
      </c>
      <c r="AF38" s="19" t="e">
        <f t="shared" si="2"/>
        <v>#DIV/0!</v>
      </c>
      <c r="AG38" s="98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8"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48" t="s">
        <v>49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9" t="s">
        <v>169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51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170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5"/>
    </row>
    <row r="7" spans="1:33" s="3" customFormat="1" ht="13.5" customHeight="1" x14ac:dyDescent="0.2">
      <c r="A7" s="216" t="s">
        <v>2</v>
      </c>
      <c r="B7" s="256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7"/>
      <c r="B8" s="257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28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25" t="s">
        <v>20</v>
      </c>
      <c r="X8" s="225"/>
      <c r="Y8" s="225" t="s">
        <v>21</v>
      </c>
      <c r="Z8" s="225"/>
      <c r="AA8" s="225" t="s">
        <v>22</v>
      </c>
      <c r="AB8" s="225"/>
      <c r="AC8" s="226"/>
      <c r="AD8" s="226"/>
      <c r="AE8" s="226"/>
      <c r="AF8" s="226"/>
      <c r="AG8" s="226"/>
    </row>
    <row r="9" spans="1:33" s="3" customFormat="1" ht="13.5" customHeight="1" x14ac:dyDescent="0.2">
      <c r="A9" s="239"/>
      <c r="B9" s="258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3" s="17" customFormat="1" ht="18" customHeight="1" x14ac:dyDescent="0.2">
      <c r="A10" s="56"/>
      <c r="B10" s="145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7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9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9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7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2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2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2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2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2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2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9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7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2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2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4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48" t="s">
        <v>49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9" t="s">
        <v>246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93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245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5"/>
    </row>
    <row r="7" spans="1:33" s="3" customFormat="1" ht="13.5" customHeight="1" x14ac:dyDescent="0.2">
      <c r="A7" s="216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7"/>
      <c r="B8" s="219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28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60" t="s">
        <v>20</v>
      </c>
      <c r="X8" s="260"/>
      <c r="Y8" s="260" t="s">
        <v>21</v>
      </c>
      <c r="Z8" s="260"/>
      <c r="AA8" s="261" t="s">
        <v>22</v>
      </c>
      <c r="AB8" s="261"/>
      <c r="AC8" s="226"/>
      <c r="AD8" s="226"/>
      <c r="AE8" s="226"/>
      <c r="AF8" s="226"/>
      <c r="AG8" s="226"/>
    </row>
    <row r="9" spans="1:33" s="3" customFormat="1" ht="13.5" customHeight="1" x14ac:dyDescent="0.2">
      <c r="A9" s="239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3" s="17" customFormat="1" ht="18" customHeight="1" x14ac:dyDescent="0.2">
      <c r="A10" s="56"/>
      <c r="B10" s="166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0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1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1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1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1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1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0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2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2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2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4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48" t="s">
        <v>49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9" t="s">
        <v>171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119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172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5"/>
    </row>
    <row r="7" spans="1:33" s="3" customFormat="1" ht="13.5" customHeight="1" x14ac:dyDescent="0.2">
      <c r="A7" s="216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7"/>
      <c r="B8" s="219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28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25" t="s">
        <v>20</v>
      </c>
      <c r="X8" s="225"/>
      <c r="Y8" s="225" t="s">
        <v>21</v>
      </c>
      <c r="Z8" s="225"/>
      <c r="AA8" s="225" t="s">
        <v>22</v>
      </c>
      <c r="AB8" s="22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19"/>
      <c r="C9" s="222"/>
      <c r="D9" s="222"/>
      <c r="E9" s="117" t="s">
        <v>23</v>
      </c>
      <c r="F9" s="118" t="s">
        <v>24</v>
      </c>
      <c r="G9" s="117" t="s">
        <v>23</v>
      </c>
      <c r="H9" s="118" t="s">
        <v>24</v>
      </c>
      <c r="I9" s="117" t="s">
        <v>23</v>
      </c>
      <c r="J9" s="118" t="s">
        <v>24</v>
      </c>
      <c r="K9" s="117" t="s">
        <v>23</v>
      </c>
      <c r="L9" s="119" t="s">
        <v>24</v>
      </c>
      <c r="M9" s="117" t="s">
        <v>23</v>
      </c>
      <c r="N9" s="118" t="s">
        <v>24</v>
      </c>
      <c r="O9" s="117" t="s">
        <v>23</v>
      </c>
      <c r="P9" s="118" t="s">
        <v>24</v>
      </c>
      <c r="Q9" s="117" t="s">
        <v>23</v>
      </c>
      <c r="R9" s="118" t="s">
        <v>24</v>
      </c>
      <c r="S9" s="117" t="s">
        <v>23</v>
      </c>
      <c r="T9" s="118" t="s">
        <v>24</v>
      </c>
      <c r="U9" s="117" t="s">
        <v>23</v>
      </c>
      <c r="V9" s="118" t="s">
        <v>24</v>
      </c>
      <c r="W9" s="117" t="s">
        <v>23</v>
      </c>
      <c r="X9" s="118" t="s">
        <v>24</v>
      </c>
      <c r="Y9" s="117" t="s">
        <v>23</v>
      </c>
      <c r="Z9" s="118" t="s">
        <v>24</v>
      </c>
      <c r="AA9" s="117" t="s">
        <v>23</v>
      </c>
      <c r="AB9" s="118" t="s">
        <v>24</v>
      </c>
      <c r="AC9" s="117" t="s">
        <v>23</v>
      </c>
      <c r="AD9" s="118" t="s">
        <v>24</v>
      </c>
      <c r="AE9" s="227"/>
      <c r="AF9" s="227"/>
      <c r="AG9" s="227"/>
    </row>
    <row r="10" spans="1:33" s="17" customFormat="1" ht="18" customHeight="1" x14ac:dyDescent="0.2">
      <c r="A10" s="120"/>
      <c r="B10" s="145"/>
      <c r="C10" s="122"/>
      <c r="D10" s="123"/>
      <c r="E10" s="124"/>
      <c r="F10" s="125"/>
      <c r="G10" s="122"/>
      <c r="H10" s="125"/>
      <c r="I10" s="124"/>
      <c r="J10" s="125"/>
      <c r="K10" s="124"/>
      <c r="L10" s="125"/>
      <c r="M10" s="124"/>
      <c r="N10" s="125"/>
      <c r="O10" s="124"/>
      <c r="P10" s="125"/>
      <c r="Q10" s="124"/>
      <c r="R10" s="125"/>
      <c r="S10" s="124"/>
      <c r="T10" s="125"/>
      <c r="U10" s="124"/>
      <c r="V10" s="125"/>
      <c r="W10" s="124"/>
      <c r="X10" s="125"/>
      <c r="Y10" s="124"/>
      <c r="Z10" s="125"/>
      <c r="AA10" s="124"/>
      <c r="AB10" s="125"/>
      <c r="AC10" s="124"/>
      <c r="AD10" s="126"/>
      <c r="AE10" s="127"/>
      <c r="AF10" s="128"/>
      <c r="AG10" s="129"/>
    </row>
    <row r="11" spans="1:33" s="17" customFormat="1" ht="25.5" x14ac:dyDescent="0.2">
      <c r="A11" s="18" t="s">
        <v>25</v>
      </c>
      <c r="B11" s="147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9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9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9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7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2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2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2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9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7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2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2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2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2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9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9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2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2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4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1"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48" t="s">
        <v>49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9" t="s">
        <v>173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144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174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5"/>
    </row>
    <row r="7" spans="1:33" s="3" customFormat="1" ht="13.5" customHeight="1" x14ac:dyDescent="0.2">
      <c r="A7" s="216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7"/>
      <c r="B8" s="219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28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25" t="s">
        <v>20</v>
      </c>
      <c r="X8" s="225"/>
      <c r="Y8" s="225" t="s">
        <v>21</v>
      </c>
      <c r="Z8" s="225"/>
      <c r="AA8" s="225" t="s">
        <v>22</v>
      </c>
      <c r="AB8" s="22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19"/>
      <c r="C9" s="222"/>
      <c r="D9" s="222"/>
      <c r="E9" s="117" t="s">
        <v>23</v>
      </c>
      <c r="F9" s="118" t="s">
        <v>24</v>
      </c>
      <c r="G9" s="117" t="s">
        <v>23</v>
      </c>
      <c r="H9" s="118" t="s">
        <v>24</v>
      </c>
      <c r="I9" s="117" t="s">
        <v>23</v>
      </c>
      <c r="J9" s="118" t="s">
        <v>24</v>
      </c>
      <c r="K9" s="117" t="s">
        <v>23</v>
      </c>
      <c r="L9" s="119" t="s">
        <v>24</v>
      </c>
      <c r="M9" s="117" t="s">
        <v>23</v>
      </c>
      <c r="N9" s="118" t="s">
        <v>24</v>
      </c>
      <c r="O9" s="117" t="s">
        <v>23</v>
      </c>
      <c r="P9" s="118" t="s">
        <v>24</v>
      </c>
      <c r="Q9" s="117" t="s">
        <v>23</v>
      </c>
      <c r="R9" s="118" t="s">
        <v>24</v>
      </c>
      <c r="S9" s="117" t="s">
        <v>23</v>
      </c>
      <c r="T9" s="118" t="s">
        <v>24</v>
      </c>
      <c r="U9" s="117" t="s">
        <v>23</v>
      </c>
      <c r="V9" s="118" t="s">
        <v>24</v>
      </c>
      <c r="W9" s="117" t="s">
        <v>23</v>
      </c>
      <c r="X9" s="118" t="s">
        <v>24</v>
      </c>
      <c r="Y9" s="117" t="s">
        <v>23</v>
      </c>
      <c r="Z9" s="118" t="s">
        <v>24</v>
      </c>
      <c r="AA9" s="117" t="s">
        <v>23</v>
      </c>
      <c r="AB9" s="118" t="s">
        <v>24</v>
      </c>
      <c r="AC9" s="117" t="s">
        <v>23</v>
      </c>
      <c r="AD9" s="118" t="s">
        <v>24</v>
      </c>
      <c r="AE9" s="227"/>
      <c r="AF9" s="227"/>
      <c r="AG9" s="227"/>
    </row>
    <row r="10" spans="1:33" s="17" customFormat="1" ht="18" customHeight="1" x14ac:dyDescent="0.2">
      <c r="A10" s="120"/>
      <c r="B10" s="121"/>
      <c r="C10" s="122"/>
      <c r="D10" s="123"/>
      <c r="E10" s="124"/>
      <c r="F10" s="125"/>
      <c r="G10" s="122"/>
      <c r="H10" s="125"/>
      <c r="I10" s="124"/>
      <c r="J10" s="125"/>
      <c r="K10" s="124"/>
      <c r="L10" s="125"/>
      <c r="M10" s="124"/>
      <c r="N10" s="125"/>
      <c r="O10" s="124"/>
      <c r="P10" s="125"/>
      <c r="Q10" s="124"/>
      <c r="R10" s="125"/>
      <c r="S10" s="124"/>
      <c r="T10" s="125"/>
      <c r="U10" s="124"/>
      <c r="V10" s="125"/>
      <c r="W10" s="124"/>
      <c r="X10" s="125"/>
      <c r="Y10" s="124"/>
      <c r="Z10" s="125"/>
      <c r="AA10" s="124"/>
      <c r="AB10" s="125"/>
      <c r="AC10" s="124"/>
      <c r="AD10" s="126"/>
      <c r="AE10" s="127"/>
      <c r="AF10" s="130"/>
      <c r="AG10" s="129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2"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5" ht="24" customHeight="1" x14ac:dyDescent="0.2">
      <c r="A2" s="248" t="s">
        <v>49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59" t="s">
        <v>247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152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5" ht="15.75" customHeight="1" x14ac:dyDescent="0.2">
      <c r="A5" s="253" t="s">
        <v>180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5" ht="12.75" customHeight="1" x14ac:dyDescent="0.2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5"/>
    </row>
    <row r="7" spans="1:35" s="3" customFormat="1" ht="13.5" customHeight="1" x14ac:dyDescent="0.2">
      <c r="A7" s="216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5" s="3" customFormat="1" ht="15.75" customHeight="1" x14ac:dyDescent="0.2">
      <c r="A8" s="217"/>
      <c r="B8" s="219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28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60" t="s">
        <v>20</v>
      </c>
      <c r="X8" s="260"/>
      <c r="Y8" s="260" t="s">
        <v>21</v>
      </c>
      <c r="Z8" s="260"/>
      <c r="AA8" s="261" t="s">
        <v>22</v>
      </c>
      <c r="AB8" s="261"/>
      <c r="AC8" s="226"/>
      <c r="AD8" s="226"/>
      <c r="AE8" s="226"/>
      <c r="AF8" s="226"/>
      <c r="AG8" s="226"/>
    </row>
    <row r="9" spans="1:35" s="3" customFormat="1" ht="13.5" customHeight="1" x14ac:dyDescent="0.2">
      <c r="A9" s="239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1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3"/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62" t="s">
        <v>2</v>
      </c>
      <c r="B1" s="256" t="s">
        <v>3</v>
      </c>
      <c r="C1" s="262" t="s">
        <v>2</v>
      </c>
      <c r="D1" s="256" t="s">
        <v>3</v>
      </c>
      <c r="E1" s="262" t="s">
        <v>2</v>
      </c>
      <c r="F1" s="256" t="s">
        <v>3</v>
      </c>
      <c r="G1" s="262" t="s">
        <v>2</v>
      </c>
      <c r="H1" s="256" t="s">
        <v>3</v>
      </c>
    </row>
    <row r="2" spans="1:8" x14ac:dyDescent="0.2">
      <c r="A2" s="263"/>
      <c r="B2" s="257"/>
      <c r="C2" s="263"/>
      <c r="D2" s="257"/>
      <c r="E2" s="263"/>
      <c r="F2" s="257"/>
      <c r="G2" s="263"/>
      <c r="H2" s="257"/>
    </row>
    <row r="3" spans="1:8" x14ac:dyDescent="0.2">
      <c r="A3" s="264"/>
      <c r="B3" s="258"/>
      <c r="C3" s="263"/>
      <c r="D3" s="257"/>
      <c r="E3" s="263"/>
      <c r="F3" s="257"/>
      <c r="G3" s="264"/>
      <c r="H3" s="258"/>
    </row>
    <row r="4" spans="1:8" x14ac:dyDescent="0.2">
      <c r="A4" s="144"/>
      <c r="B4" s="145"/>
      <c r="C4" s="146"/>
      <c r="D4" s="145"/>
      <c r="E4" s="146"/>
      <c r="F4" s="145"/>
      <c r="G4" s="144"/>
      <c r="H4" s="145"/>
    </row>
    <row r="5" spans="1:8" ht="51" x14ac:dyDescent="0.2">
      <c r="A5" s="147" t="s">
        <v>25</v>
      </c>
      <c r="B5" s="147" t="s">
        <v>94</v>
      </c>
      <c r="C5" s="147" t="s">
        <v>25</v>
      </c>
      <c r="D5" s="147" t="s">
        <v>120</v>
      </c>
      <c r="E5" s="147" t="s">
        <v>25</v>
      </c>
      <c r="F5" s="147" t="s">
        <v>145</v>
      </c>
      <c r="G5" s="147" t="s">
        <v>25</v>
      </c>
      <c r="H5" s="147" t="s">
        <v>153</v>
      </c>
    </row>
    <row r="6" spans="1:8" ht="68.25" customHeight="1" x14ac:dyDescent="0.2">
      <c r="A6" s="148" t="s">
        <v>27</v>
      </c>
      <c r="B6" s="149" t="s">
        <v>95</v>
      </c>
      <c r="C6" s="148" t="s">
        <v>27</v>
      </c>
      <c r="D6" s="149" t="s">
        <v>121</v>
      </c>
      <c r="E6" s="148" t="s">
        <v>27</v>
      </c>
      <c r="F6" s="149" t="s">
        <v>146</v>
      </c>
      <c r="G6" s="148" t="s">
        <v>27</v>
      </c>
      <c r="H6" s="149" t="s">
        <v>154</v>
      </c>
    </row>
    <row r="7" spans="1:8" ht="58.5" customHeight="1" x14ac:dyDescent="0.2">
      <c r="A7" s="148" t="s">
        <v>30</v>
      </c>
      <c r="B7" s="149" t="s">
        <v>97</v>
      </c>
      <c r="C7" s="148" t="s">
        <v>30</v>
      </c>
      <c r="D7" s="149" t="s">
        <v>123</v>
      </c>
      <c r="E7" s="148" t="s">
        <v>30</v>
      </c>
      <c r="F7" s="149" t="s">
        <v>147</v>
      </c>
      <c r="G7" s="148" t="s">
        <v>30</v>
      </c>
      <c r="H7" s="149" t="s">
        <v>156</v>
      </c>
    </row>
    <row r="8" spans="1:8" ht="40.5" customHeight="1" x14ac:dyDescent="0.2">
      <c r="A8" s="148" t="s">
        <v>77</v>
      </c>
      <c r="B8" s="149" t="s">
        <v>99</v>
      </c>
      <c r="C8" s="148"/>
      <c r="D8" s="149"/>
      <c r="E8" s="148"/>
      <c r="F8" s="149"/>
      <c r="G8" s="148"/>
      <c r="H8" s="149"/>
    </row>
    <row r="9" spans="1:8" ht="63.75" x14ac:dyDescent="0.2">
      <c r="A9" s="148" t="s">
        <v>101</v>
      </c>
      <c r="B9" s="149" t="s">
        <v>102</v>
      </c>
      <c r="C9" s="150" t="s">
        <v>33</v>
      </c>
      <c r="D9" s="147" t="s">
        <v>125</v>
      </c>
      <c r="E9" s="150" t="s">
        <v>33</v>
      </c>
      <c r="F9" s="147" t="s">
        <v>148</v>
      </c>
      <c r="G9" s="150" t="s">
        <v>33</v>
      </c>
      <c r="H9" s="147" t="s">
        <v>157</v>
      </c>
    </row>
    <row r="10" spans="1:8" ht="56.25" customHeight="1" x14ac:dyDescent="0.2">
      <c r="A10" s="148"/>
      <c r="B10" s="149"/>
      <c r="C10" s="151" t="s">
        <v>35</v>
      </c>
      <c r="D10" s="152" t="s">
        <v>126</v>
      </c>
      <c r="E10" s="151" t="s">
        <v>35</v>
      </c>
      <c r="F10" s="152" t="s">
        <v>149</v>
      </c>
      <c r="G10" s="151" t="s">
        <v>35</v>
      </c>
      <c r="H10" s="152" t="s">
        <v>158</v>
      </c>
    </row>
    <row r="11" spans="1:8" ht="76.5" customHeight="1" x14ac:dyDescent="0.2">
      <c r="A11" s="150" t="s">
        <v>33</v>
      </c>
      <c r="B11" s="147" t="s">
        <v>104</v>
      </c>
      <c r="C11" s="151" t="s">
        <v>38</v>
      </c>
      <c r="D11" s="152" t="s">
        <v>128</v>
      </c>
      <c r="E11" s="151" t="s">
        <v>38</v>
      </c>
      <c r="F11" s="152" t="s">
        <v>151</v>
      </c>
      <c r="G11" s="151" t="s">
        <v>38</v>
      </c>
      <c r="H11" s="152" t="s">
        <v>160</v>
      </c>
    </row>
    <row r="12" spans="1:8" ht="51" x14ac:dyDescent="0.2">
      <c r="A12" s="151" t="s">
        <v>35</v>
      </c>
      <c r="B12" s="152" t="s">
        <v>105</v>
      </c>
      <c r="C12" s="151" t="s">
        <v>60</v>
      </c>
      <c r="D12" s="152" t="s">
        <v>130</v>
      </c>
      <c r="E12" s="153"/>
      <c r="F12" s="154"/>
      <c r="G12" s="151" t="s">
        <v>60</v>
      </c>
      <c r="H12" s="152" t="s">
        <v>162</v>
      </c>
    </row>
    <row r="13" spans="1:8" ht="25.5" x14ac:dyDescent="0.2">
      <c r="A13" s="151" t="s">
        <v>38</v>
      </c>
      <c r="B13" s="152" t="s">
        <v>107</v>
      </c>
      <c r="C13" s="148"/>
      <c r="D13" s="149"/>
      <c r="E13" s="155"/>
      <c r="F13" s="156"/>
      <c r="G13" s="148"/>
      <c r="H13" s="149"/>
    </row>
    <row r="14" spans="1:8" ht="51" x14ac:dyDescent="0.2">
      <c r="A14" s="151" t="s">
        <v>60</v>
      </c>
      <c r="B14" s="152" t="s">
        <v>108</v>
      </c>
      <c r="C14" s="150" t="s">
        <v>40</v>
      </c>
      <c r="D14" s="157" t="s">
        <v>132</v>
      </c>
      <c r="E14" s="155"/>
      <c r="F14" s="156"/>
      <c r="G14" s="150" t="s">
        <v>40</v>
      </c>
      <c r="H14" s="157" t="s">
        <v>164</v>
      </c>
    </row>
    <row r="15" spans="1:8" ht="38.25" x14ac:dyDescent="0.2">
      <c r="A15" s="153"/>
      <c r="B15" s="154"/>
      <c r="C15" s="151" t="s">
        <v>42</v>
      </c>
      <c r="D15" s="152" t="s">
        <v>133</v>
      </c>
      <c r="E15" s="155"/>
      <c r="F15" s="156"/>
      <c r="G15" s="151" t="s">
        <v>42</v>
      </c>
      <c r="H15" s="152" t="s">
        <v>165</v>
      </c>
    </row>
    <row r="16" spans="1:8" ht="38.25" x14ac:dyDescent="0.2">
      <c r="A16" s="155"/>
      <c r="B16" s="156"/>
      <c r="C16" s="151" t="s">
        <v>47</v>
      </c>
      <c r="D16" s="152" t="s">
        <v>134</v>
      </c>
      <c r="E16" s="155"/>
      <c r="F16" s="156"/>
      <c r="G16" s="151" t="s">
        <v>47</v>
      </c>
      <c r="H16" s="152" t="s">
        <v>166</v>
      </c>
    </row>
    <row r="17" spans="1:8" ht="51" x14ac:dyDescent="0.2">
      <c r="A17" s="155"/>
      <c r="B17" s="156"/>
      <c r="C17" s="151" t="s">
        <v>88</v>
      </c>
      <c r="D17" s="152" t="s">
        <v>135</v>
      </c>
      <c r="E17" s="155"/>
      <c r="G17" s="153"/>
      <c r="H17" s="154"/>
    </row>
    <row r="18" spans="1:8" ht="25.5" x14ac:dyDescent="0.2">
      <c r="A18" s="155"/>
      <c r="B18" s="156"/>
      <c r="C18" s="151" t="s">
        <v>136</v>
      </c>
      <c r="D18" s="152" t="s">
        <v>137</v>
      </c>
      <c r="F18" s="51"/>
      <c r="G18" s="155"/>
      <c r="H18" s="156"/>
    </row>
    <row r="19" spans="1:8" ht="1.5" customHeight="1" x14ac:dyDescent="0.2">
      <c r="A19" s="155"/>
      <c r="C19" s="148"/>
      <c r="D19" s="149"/>
      <c r="G19" s="155"/>
      <c r="H19" s="156"/>
    </row>
    <row r="20" spans="1:8" ht="25.5" x14ac:dyDescent="0.2">
      <c r="B20" s="51"/>
      <c r="C20" s="158" t="s">
        <v>90</v>
      </c>
      <c r="D20" s="159" t="s">
        <v>139</v>
      </c>
      <c r="G20" s="155"/>
      <c r="H20" s="156"/>
    </row>
    <row r="21" spans="1:8" ht="25.5" x14ac:dyDescent="0.2">
      <c r="C21" s="151" t="s">
        <v>92</v>
      </c>
      <c r="D21" s="152" t="s">
        <v>140</v>
      </c>
      <c r="G21" s="155"/>
    </row>
    <row r="22" spans="1:8" ht="11.25" customHeight="1" x14ac:dyDescent="0.2">
      <c r="C22" s="151" t="s">
        <v>141</v>
      </c>
      <c r="D22" s="152" t="s">
        <v>142</v>
      </c>
      <c r="H22" s="51"/>
    </row>
    <row r="23" spans="1:8" hidden="1" x14ac:dyDescent="0.2">
      <c r="C23" s="153"/>
      <c r="D23" s="154"/>
    </row>
    <row r="24" spans="1:8" x14ac:dyDescent="0.2">
      <c r="C24" s="155"/>
      <c r="D24" s="156"/>
    </row>
    <row r="25" spans="1:8" x14ac:dyDescent="0.2">
      <c r="C25" s="155"/>
      <c r="D25" s="156"/>
    </row>
    <row r="26" spans="1:8" x14ac:dyDescent="0.2">
      <c r="C26" s="155"/>
      <c r="D26" s="156"/>
    </row>
    <row r="27" spans="1:8" x14ac:dyDescent="0.2">
      <c r="C27" s="155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4"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2" t="s">
        <v>243</v>
      </c>
      <c r="B1" s="132" t="s">
        <v>182</v>
      </c>
      <c r="C1" s="265" t="s">
        <v>183</v>
      </c>
      <c r="D1" s="266"/>
    </row>
    <row r="2" spans="1:4" x14ac:dyDescent="0.2">
      <c r="A2" s="139" t="s">
        <v>181</v>
      </c>
      <c r="B2" s="143" t="s">
        <v>192</v>
      </c>
      <c r="C2" s="133" t="s">
        <v>185</v>
      </c>
      <c r="D2" s="134" t="s">
        <v>184</v>
      </c>
    </row>
    <row r="3" spans="1:4" x14ac:dyDescent="0.2">
      <c r="A3" s="140"/>
      <c r="B3" s="140"/>
      <c r="C3" s="135" t="s">
        <v>186</v>
      </c>
      <c r="D3" s="136" t="s">
        <v>187</v>
      </c>
    </row>
    <row r="4" spans="1:4" x14ac:dyDescent="0.2">
      <c r="A4" s="140"/>
      <c r="B4" s="140"/>
      <c r="C4" s="135" t="s">
        <v>188</v>
      </c>
      <c r="D4" s="136" t="s">
        <v>189</v>
      </c>
    </row>
    <row r="5" spans="1:4" x14ac:dyDescent="0.2">
      <c r="A5" s="140"/>
      <c r="B5" s="140"/>
      <c r="D5" s="136"/>
    </row>
    <row r="6" spans="1:4" x14ac:dyDescent="0.2">
      <c r="A6" s="141" t="s">
        <v>191</v>
      </c>
      <c r="B6" s="140" t="s">
        <v>193</v>
      </c>
      <c r="C6" s="135" t="s">
        <v>209</v>
      </c>
      <c r="D6" s="136" t="s">
        <v>196</v>
      </c>
    </row>
    <row r="7" spans="1:4" x14ac:dyDescent="0.2">
      <c r="A7" s="140"/>
      <c r="B7" s="140"/>
      <c r="C7" s="135" t="s">
        <v>194</v>
      </c>
      <c r="D7" s="136" t="s">
        <v>197</v>
      </c>
    </row>
    <row r="8" spans="1:4" x14ac:dyDescent="0.2">
      <c r="A8" s="140"/>
      <c r="B8" s="140"/>
      <c r="D8" s="136"/>
    </row>
    <row r="9" spans="1:4" x14ac:dyDescent="0.2">
      <c r="A9" s="141" t="s">
        <v>198</v>
      </c>
      <c r="B9" s="140" t="s">
        <v>199</v>
      </c>
      <c r="C9" s="135" t="s">
        <v>200</v>
      </c>
      <c r="D9" s="136" t="s">
        <v>201</v>
      </c>
    </row>
    <row r="10" spans="1:4" x14ac:dyDescent="0.2">
      <c r="A10" s="140"/>
      <c r="B10" s="140"/>
      <c r="D10" s="136" t="s">
        <v>202</v>
      </c>
    </row>
    <row r="11" spans="1:4" x14ac:dyDescent="0.2">
      <c r="A11" s="140"/>
      <c r="B11" s="140"/>
      <c r="D11" s="136" t="s">
        <v>203</v>
      </c>
    </row>
    <row r="12" spans="1:4" x14ac:dyDescent="0.2">
      <c r="A12" s="140"/>
      <c r="B12" s="140"/>
      <c r="D12" s="136" t="s">
        <v>204</v>
      </c>
    </row>
    <row r="13" spans="1:4" x14ac:dyDescent="0.2">
      <c r="A13" s="140"/>
      <c r="B13" s="140"/>
      <c r="D13" s="136"/>
    </row>
    <row r="14" spans="1:4" x14ac:dyDescent="0.2">
      <c r="A14" s="141" t="s">
        <v>205</v>
      </c>
      <c r="B14" s="140" t="s">
        <v>206</v>
      </c>
      <c r="C14" s="135" t="s">
        <v>207</v>
      </c>
      <c r="D14" s="136" t="s">
        <v>208</v>
      </c>
    </row>
    <row r="15" spans="1:4" x14ac:dyDescent="0.2">
      <c r="A15" s="140"/>
      <c r="B15" s="140"/>
      <c r="D15" s="136"/>
    </row>
    <row r="16" spans="1:4" x14ac:dyDescent="0.2">
      <c r="A16" s="140"/>
      <c r="B16" s="140"/>
      <c r="D16" s="136"/>
    </row>
    <row r="17" spans="1:4" x14ac:dyDescent="0.2">
      <c r="A17" s="141" t="s">
        <v>210</v>
      </c>
      <c r="B17" s="140" t="s">
        <v>211</v>
      </c>
      <c r="C17" s="135" t="s">
        <v>212</v>
      </c>
      <c r="D17" s="136" t="s">
        <v>213</v>
      </c>
    </row>
    <row r="18" spans="1:4" x14ac:dyDescent="0.2">
      <c r="A18" s="140"/>
      <c r="B18" s="140"/>
      <c r="C18" s="135" t="s">
        <v>195</v>
      </c>
      <c r="D18" s="136" t="s">
        <v>214</v>
      </c>
    </row>
    <row r="19" spans="1:4" x14ac:dyDescent="0.2">
      <c r="A19" s="140"/>
      <c r="B19" s="140"/>
      <c r="D19" s="136"/>
    </row>
    <row r="20" spans="1:4" x14ac:dyDescent="0.2">
      <c r="A20" s="141" t="s">
        <v>215</v>
      </c>
      <c r="B20" s="140" t="s">
        <v>216</v>
      </c>
      <c r="C20" s="135" t="s">
        <v>188</v>
      </c>
      <c r="D20" s="136" t="s">
        <v>219</v>
      </c>
    </row>
    <row r="21" spans="1:4" x14ac:dyDescent="0.2">
      <c r="A21" s="140"/>
      <c r="B21" s="140"/>
      <c r="C21" s="135" t="s">
        <v>217</v>
      </c>
      <c r="D21" s="136" t="s">
        <v>220</v>
      </c>
    </row>
    <row r="22" spans="1:4" x14ac:dyDescent="0.2">
      <c r="A22" s="140"/>
      <c r="B22" s="140"/>
      <c r="C22" s="135" t="s">
        <v>218</v>
      </c>
      <c r="D22" s="136" t="s">
        <v>221</v>
      </c>
    </row>
    <row r="23" spans="1:4" x14ac:dyDescent="0.2">
      <c r="A23" s="140"/>
      <c r="B23" s="140"/>
      <c r="C23" s="135" t="s">
        <v>205</v>
      </c>
      <c r="D23" s="136" t="s">
        <v>222</v>
      </c>
    </row>
    <row r="24" spans="1:4" x14ac:dyDescent="0.2">
      <c r="A24" s="140"/>
      <c r="B24" s="140"/>
      <c r="C24" s="135" t="s">
        <v>223</v>
      </c>
      <c r="D24" s="136" t="s">
        <v>224</v>
      </c>
    </row>
    <row r="25" spans="1:4" x14ac:dyDescent="0.2">
      <c r="A25" s="140"/>
      <c r="B25" s="140"/>
      <c r="C25" s="135" t="s">
        <v>225</v>
      </c>
      <c r="D25" s="136" t="s">
        <v>226</v>
      </c>
    </row>
    <row r="26" spans="1:4" x14ac:dyDescent="0.2">
      <c r="A26" s="140"/>
      <c r="B26" s="140"/>
      <c r="C26" s="135" t="s">
        <v>227</v>
      </c>
      <c r="D26" s="136" t="s">
        <v>228</v>
      </c>
    </row>
    <row r="27" spans="1:4" x14ac:dyDescent="0.2">
      <c r="A27" s="140"/>
      <c r="B27" s="140"/>
      <c r="C27" s="135" t="s">
        <v>229</v>
      </c>
      <c r="D27" s="136" t="s">
        <v>230</v>
      </c>
    </row>
    <row r="28" spans="1:4" x14ac:dyDescent="0.2">
      <c r="A28" s="140"/>
      <c r="B28" s="140"/>
      <c r="C28" s="135" t="s">
        <v>231</v>
      </c>
      <c r="D28" s="136" t="s">
        <v>232</v>
      </c>
    </row>
    <row r="29" spans="1:4" x14ac:dyDescent="0.2">
      <c r="A29" s="140"/>
      <c r="B29" s="140"/>
      <c r="D29" s="136"/>
    </row>
    <row r="30" spans="1:4" x14ac:dyDescent="0.2">
      <c r="A30" s="140"/>
      <c r="B30" s="140"/>
      <c r="D30" s="136"/>
    </row>
    <row r="31" spans="1:4" x14ac:dyDescent="0.2">
      <c r="A31" s="140"/>
      <c r="B31" s="140"/>
      <c r="D31" s="136"/>
    </row>
    <row r="32" spans="1:4" x14ac:dyDescent="0.2">
      <c r="A32" s="141" t="s">
        <v>233</v>
      </c>
      <c r="B32" s="140" t="s">
        <v>234</v>
      </c>
      <c r="C32" s="135" t="s">
        <v>181</v>
      </c>
      <c r="D32" s="136" t="s">
        <v>235</v>
      </c>
    </row>
    <row r="33" spans="1:4" x14ac:dyDescent="0.2">
      <c r="A33" s="140"/>
      <c r="B33" s="140"/>
      <c r="D33" s="136"/>
    </row>
    <row r="34" spans="1:4" x14ac:dyDescent="0.2">
      <c r="A34" s="140"/>
      <c r="B34" s="140"/>
      <c r="D34" s="136"/>
    </row>
    <row r="35" spans="1:4" x14ac:dyDescent="0.2">
      <c r="A35" s="141" t="s">
        <v>236</v>
      </c>
      <c r="B35" s="140" t="s">
        <v>237</v>
      </c>
      <c r="C35" s="135" t="s">
        <v>239</v>
      </c>
      <c r="D35" s="136" t="s">
        <v>240</v>
      </c>
    </row>
    <row r="36" spans="1:4" x14ac:dyDescent="0.2">
      <c r="A36" s="140"/>
      <c r="B36" s="140" t="s">
        <v>238</v>
      </c>
      <c r="C36" s="135" t="s">
        <v>241</v>
      </c>
      <c r="D36" s="136" t="s">
        <v>242</v>
      </c>
    </row>
    <row r="37" spans="1:4" x14ac:dyDescent="0.2">
      <c r="A37" s="142"/>
      <c r="B37" s="142"/>
      <c r="C37" s="137"/>
      <c r="D37" s="138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5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16" t="s">
        <v>2</v>
      </c>
      <c r="B1" s="244" t="s">
        <v>3</v>
      </c>
      <c r="C1" s="216" t="s">
        <v>2</v>
      </c>
      <c r="D1" s="218" t="s">
        <v>3</v>
      </c>
      <c r="E1" s="216" t="s">
        <v>2</v>
      </c>
      <c r="F1" s="218" t="s">
        <v>3</v>
      </c>
      <c r="G1" s="216" t="s">
        <v>2</v>
      </c>
      <c r="H1" s="218" t="s">
        <v>3</v>
      </c>
    </row>
    <row r="2" spans="1:8" x14ac:dyDescent="0.2">
      <c r="A2" s="217"/>
      <c r="B2" s="245"/>
      <c r="C2" s="217"/>
      <c r="D2" s="219"/>
      <c r="E2" s="217"/>
      <c r="F2" s="219"/>
      <c r="G2" s="217"/>
      <c r="H2" s="219"/>
    </row>
    <row r="3" spans="1:8" ht="3.75" customHeight="1" x14ac:dyDescent="0.2">
      <c r="A3" s="239"/>
      <c r="B3" s="246"/>
      <c r="C3" s="239"/>
      <c r="D3" s="220"/>
      <c r="E3" s="239"/>
      <c r="F3" s="220"/>
      <c r="G3" s="239"/>
      <c r="H3" s="220"/>
    </row>
    <row r="4" spans="1:8" ht="6" hidden="1" customHeight="1" x14ac:dyDescent="0.2">
      <c r="A4" s="56"/>
      <c r="B4" s="166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0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0" t="s">
        <v>52</v>
      </c>
    </row>
    <row r="6" spans="1:8" ht="36.75" customHeight="1" x14ac:dyDescent="0.2">
      <c r="A6" s="21" t="s">
        <v>27</v>
      </c>
      <c r="B6" s="161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1" t="s">
        <v>53</v>
      </c>
    </row>
    <row r="7" spans="1:8" ht="34.5" customHeight="1" x14ac:dyDescent="0.2">
      <c r="A7" s="21" t="s">
        <v>30</v>
      </c>
      <c r="B7" s="161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1"/>
    </row>
    <row r="8" spans="1:8" ht="25.5" x14ac:dyDescent="0.2">
      <c r="A8" s="21" t="s">
        <v>77</v>
      </c>
      <c r="B8" s="161" t="s">
        <v>78</v>
      </c>
      <c r="C8" s="21"/>
      <c r="D8" s="8"/>
      <c r="E8" s="21"/>
      <c r="F8" s="8"/>
      <c r="G8" s="23" t="s">
        <v>33</v>
      </c>
      <c r="H8" s="160" t="s">
        <v>55</v>
      </c>
    </row>
    <row r="9" spans="1:8" ht="21" customHeight="1" x14ac:dyDescent="0.2">
      <c r="A9" s="21"/>
      <c r="B9" s="161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2" t="s">
        <v>56</v>
      </c>
    </row>
    <row r="10" spans="1:8" ht="33.75" x14ac:dyDescent="0.2">
      <c r="A10" s="23" t="s">
        <v>33</v>
      </c>
      <c r="B10" s="160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2" t="s">
        <v>58</v>
      </c>
    </row>
    <row r="11" spans="1:8" ht="38.25" x14ac:dyDescent="0.2">
      <c r="A11" s="7" t="s">
        <v>35</v>
      </c>
      <c r="B11" s="162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2" t="s">
        <v>61</v>
      </c>
    </row>
    <row r="12" spans="1:8" ht="29.25" customHeight="1" x14ac:dyDescent="0.2">
      <c r="A12" s="7" t="s">
        <v>38</v>
      </c>
      <c r="B12" s="162" t="s">
        <v>81</v>
      </c>
      <c r="C12" s="7"/>
      <c r="D12" s="24"/>
      <c r="E12" s="21"/>
      <c r="F12" s="8"/>
      <c r="G12" s="7" t="s">
        <v>62</v>
      </c>
      <c r="H12" s="162" t="s">
        <v>63</v>
      </c>
    </row>
    <row r="13" spans="1:8" ht="33.75" customHeight="1" x14ac:dyDescent="0.2">
      <c r="A13" s="105"/>
      <c r="B13" s="167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2" t="s">
        <v>65</v>
      </c>
    </row>
    <row r="14" spans="1:8" ht="33.75" x14ac:dyDescent="0.2">
      <c r="A14" s="23" t="s">
        <v>40</v>
      </c>
      <c r="B14" s="163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2" t="s">
        <v>67</v>
      </c>
    </row>
    <row r="15" spans="1:8" ht="33.75" x14ac:dyDescent="0.2">
      <c r="A15" s="7" t="s">
        <v>42</v>
      </c>
      <c r="B15" s="162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1"/>
    </row>
    <row r="16" spans="1:8" ht="39.75" customHeight="1" x14ac:dyDescent="0.2">
      <c r="A16" s="7" t="s">
        <v>47</v>
      </c>
      <c r="B16" s="162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3" t="s">
        <v>68</v>
      </c>
    </row>
    <row r="17" spans="1:8" ht="24.75" customHeight="1" x14ac:dyDescent="0.2">
      <c r="A17" s="7" t="s">
        <v>88</v>
      </c>
      <c r="B17" s="162" t="s">
        <v>89</v>
      </c>
      <c r="C17" s="44"/>
      <c r="D17" s="45"/>
      <c r="E17" s="80"/>
      <c r="F17" s="33"/>
      <c r="G17" s="7" t="s">
        <v>42</v>
      </c>
      <c r="H17" s="162" t="s">
        <v>69</v>
      </c>
    </row>
    <row r="18" spans="1:8" ht="25.5" x14ac:dyDescent="0.2">
      <c r="A18" s="7"/>
      <c r="B18" s="162"/>
      <c r="C18" s="44"/>
      <c r="D18" s="45"/>
      <c r="E18" s="44"/>
      <c r="F18" s="45"/>
      <c r="G18" s="7" t="s">
        <v>47</v>
      </c>
      <c r="H18" s="162" t="s">
        <v>70</v>
      </c>
    </row>
    <row r="19" spans="1:8" ht="34.5" customHeight="1" x14ac:dyDescent="0.2">
      <c r="A19" s="107" t="s">
        <v>90</v>
      </c>
      <c r="B19" s="168" t="s">
        <v>91</v>
      </c>
      <c r="C19" s="44"/>
      <c r="D19" s="45"/>
      <c r="E19" s="44"/>
      <c r="F19" s="45"/>
      <c r="G19" s="80"/>
      <c r="H19" s="164"/>
    </row>
    <row r="20" spans="1:8" ht="29.25" customHeight="1" x14ac:dyDescent="0.2">
      <c r="A20" s="105" t="s">
        <v>92</v>
      </c>
      <c r="B20" s="162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4"/>
      <c r="D21" s="53"/>
      <c r="E21" s="44"/>
      <c r="G21" s="44"/>
      <c r="H21" s="45"/>
    </row>
    <row r="22" spans="1:8" ht="15" x14ac:dyDescent="0.25">
      <c r="A22" s="44"/>
      <c r="B22" s="169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0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5" ht="30" customHeight="1" x14ac:dyDescent="0.2">
      <c r="A2" s="230" t="s">
        <v>49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1" t="s">
        <v>48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3"/>
      <c r="M4" s="234" t="s">
        <v>1</v>
      </c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5"/>
    </row>
    <row r="5" spans="1:35" ht="15.75" customHeight="1" x14ac:dyDescent="0.2">
      <c r="A5" s="236" t="s">
        <v>190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8"/>
    </row>
    <row r="6" spans="1:35" ht="12.75" customHeight="1" x14ac:dyDescent="0.2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</row>
    <row r="7" spans="1:35" s="3" customFormat="1" ht="13.5" customHeight="1" x14ac:dyDescent="0.2">
      <c r="A7" s="216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7" t="s">
        <v>10</v>
      </c>
    </row>
    <row r="8" spans="1:35" s="3" customFormat="1" ht="15.75" customHeight="1" x14ac:dyDescent="0.2">
      <c r="A8" s="217"/>
      <c r="B8" s="219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28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25" t="s">
        <v>20</v>
      </c>
      <c r="X8" s="225"/>
      <c r="Y8" s="225" t="s">
        <v>21</v>
      </c>
      <c r="Z8" s="225"/>
      <c r="AA8" s="225" t="s">
        <v>22</v>
      </c>
      <c r="AB8" s="225"/>
      <c r="AC8" s="226"/>
      <c r="AD8" s="226"/>
      <c r="AE8" s="226"/>
      <c r="AF8" s="226"/>
      <c r="AG8" s="241"/>
    </row>
    <row r="9" spans="1:35" s="3" customFormat="1" ht="13.5" customHeight="1" x14ac:dyDescent="0.2">
      <c r="A9" s="239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47"/>
    </row>
    <row r="10" spans="1:35" s="17" customFormat="1" ht="8.25" customHeight="1" x14ac:dyDescent="0.2">
      <c r="A10" s="172"/>
      <c r="B10" s="173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4" t="s">
        <v>25</v>
      </c>
      <c r="B11" s="174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5" t="s">
        <v>27</v>
      </c>
      <c r="B12" s="173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5" t="s">
        <v>30</v>
      </c>
      <c r="B13" s="173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5"/>
      <c r="B14" s="173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6" t="s">
        <v>33</v>
      </c>
      <c r="B15" s="174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2" t="s">
        <v>35</v>
      </c>
      <c r="B16" s="177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2" t="s">
        <v>38</v>
      </c>
      <c r="B17" s="177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2"/>
      <c r="B18" s="177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6" t="s">
        <v>40</v>
      </c>
      <c r="B19" s="178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2" t="s">
        <v>42</v>
      </c>
      <c r="B20" s="177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2" t="s">
        <v>47</v>
      </c>
      <c r="B21" s="177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3"/>
      <c r="B22" s="180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B050"/>
  </sheetPr>
  <dimension ref="A1:AG43"/>
  <sheetViews>
    <sheetView showRuler="0" view="pageBreakPreview" topLeftCell="A19" zoomScaleNormal="100" zoomScaleSheetLayoutView="100" zoomScalePageLayoutView="81" workbookViewId="0">
      <selection activeCell="A25" sqref="A25:XFD25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5.28515625" style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48" t="s">
        <v>248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31" t="s">
        <v>249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34" t="s">
        <v>251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250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5"/>
    </row>
    <row r="7" spans="1:33" s="3" customFormat="1" ht="13.5" customHeight="1" x14ac:dyDescent="0.2">
      <c r="A7" s="216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7"/>
      <c r="B8" s="219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28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25" t="s">
        <v>20</v>
      </c>
      <c r="X8" s="225"/>
      <c r="Y8" s="225" t="s">
        <v>21</v>
      </c>
      <c r="Z8" s="225"/>
      <c r="AA8" s="225" t="s">
        <v>22</v>
      </c>
      <c r="AB8" s="225"/>
      <c r="AC8" s="226"/>
      <c r="AD8" s="226"/>
      <c r="AE8" s="226"/>
      <c r="AF8" s="226"/>
      <c r="AG8" s="226"/>
    </row>
    <row r="9" spans="1:33" s="3" customFormat="1" ht="13.5" customHeight="1" x14ac:dyDescent="0.2">
      <c r="A9" s="239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3" s="17" customFormat="1" ht="30" customHeight="1" x14ac:dyDescent="0.2">
      <c r="A10" s="174" t="s">
        <v>25</v>
      </c>
      <c r="B10" s="188" t="s">
        <v>252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40.5" customHeight="1" x14ac:dyDescent="0.2">
      <c r="A11" s="175" t="s">
        <v>27</v>
      </c>
      <c r="B11" s="189" t="s">
        <v>273</v>
      </c>
      <c r="C11" s="9" t="s">
        <v>80</v>
      </c>
      <c r="D11" s="10">
        <v>60</v>
      </c>
      <c r="E11" s="11">
        <v>3</v>
      </c>
      <c r="F11" s="12">
        <v>0</v>
      </c>
      <c r="G11" s="11">
        <v>3</v>
      </c>
      <c r="H11" s="12">
        <v>0</v>
      </c>
      <c r="I11" s="11">
        <v>3</v>
      </c>
      <c r="J11" s="12">
        <v>0</v>
      </c>
      <c r="K11" s="11">
        <v>3</v>
      </c>
      <c r="L11" s="12">
        <v>0</v>
      </c>
      <c r="M11" s="11">
        <v>3</v>
      </c>
      <c r="N11" s="12">
        <v>0</v>
      </c>
      <c r="O11" s="11">
        <v>3</v>
      </c>
      <c r="P11" s="12">
        <v>0</v>
      </c>
      <c r="Q11" s="11">
        <v>3</v>
      </c>
      <c r="R11" s="12">
        <v>0</v>
      </c>
      <c r="S11" s="11">
        <v>3</v>
      </c>
      <c r="T11" s="12">
        <v>0</v>
      </c>
      <c r="U11" s="11">
        <v>3</v>
      </c>
      <c r="V11" s="12">
        <v>0</v>
      </c>
      <c r="W11" s="11">
        <v>3</v>
      </c>
      <c r="X11" s="12">
        <v>0</v>
      </c>
      <c r="Y11" s="11">
        <v>3</v>
      </c>
      <c r="Z11" s="12">
        <v>0</v>
      </c>
      <c r="AA11" s="11">
        <v>3</v>
      </c>
      <c r="AB11" s="12">
        <v>0</v>
      </c>
      <c r="AC11" s="11">
        <v>0</v>
      </c>
      <c r="AD11" s="12">
        <v>0</v>
      </c>
      <c r="AE11" s="14" t="e">
        <f>AD11/AC11</f>
        <v>#DIV/0!</v>
      </c>
      <c r="AF11" s="19" t="e">
        <f>100%-AE11</f>
        <v>#DIV/0!</v>
      </c>
      <c r="AG11" s="98"/>
    </row>
    <row r="12" spans="1:33" s="17" customFormat="1" ht="30" customHeight="1" x14ac:dyDescent="0.2">
      <c r="A12" s="175" t="s">
        <v>30</v>
      </c>
      <c r="B12" s="189" t="s">
        <v>277</v>
      </c>
      <c r="C12" s="9" t="s">
        <v>274</v>
      </c>
      <c r="D12" s="10">
        <v>6000</v>
      </c>
      <c r="E12" s="11">
        <v>500</v>
      </c>
      <c r="F12" s="12">
        <v>0</v>
      </c>
      <c r="G12" s="11">
        <v>500</v>
      </c>
      <c r="H12" s="12">
        <v>0</v>
      </c>
      <c r="I12" s="11">
        <v>500</v>
      </c>
      <c r="J12" s="12">
        <v>0</v>
      </c>
      <c r="K12" s="11">
        <v>500</v>
      </c>
      <c r="L12" s="12">
        <v>0</v>
      </c>
      <c r="M12" s="11">
        <v>500</v>
      </c>
      <c r="N12" s="12">
        <v>0</v>
      </c>
      <c r="O12" s="11">
        <v>500</v>
      </c>
      <c r="P12" s="12">
        <v>0</v>
      </c>
      <c r="Q12" s="11">
        <v>500</v>
      </c>
      <c r="R12" s="12">
        <v>0</v>
      </c>
      <c r="S12" s="11">
        <v>500</v>
      </c>
      <c r="T12" s="12">
        <v>0</v>
      </c>
      <c r="U12" s="11">
        <v>500</v>
      </c>
      <c r="V12" s="12">
        <v>0</v>
      </c>
      <c r="W12" s="11">
        <v>500</v>
      </c>
      <c r="X12" s="12">
        <v>0</v>
      </c>
      <c r="Y12" s="11">
        <v>500</v>
      </c>
      <c r="Z12" s="12">
        <v>0</v>
      </c>
      <c r="AA12" s="11">
        <v>500</v>
      </c>
      <c r="AB12" s="12">
        <v>0</v>
      </c>
      <c r="AC12" s="11">
        <v>0</v>
      </c>
      <c r="AD12" s="12">
        <v>0</v>
      </c>
      <c r="AE12" s="14" t="e">
        <f t="shared" ref="AE12:AE21" si="0">AD12/AC12</f>
        <v>#DIV/0!</v>
      </c>
      <c r="AF12" s="19" t="e">
        <f t="shared" ref="AF12:AF19" si="1">100%-AE12</f>
        <v>#DIV/0!</v>
      </c>
      <c r="AG12" s="98"/>
    </row>
    <row r="13" spans="1:33" s="17" customFormat="1" ht="69.75" customHeight="1" x14ac:dyDescent="0.2">
      <c r="A13" s="175" t="s">
        <v>77</v>
      </c>
      <c r="B13" s="189" t="s">
        <v>253</v>
      </c>
      <c r="C13" s="9" t="s">
        <v>271</v>
      </c>
      <c r="D13" s="27">
        <v>180</v>
      </c>
      <c r="E13" s="11">
        <v>15</v>
      </c>
      <c r="F13" s="185">
        <v>0</v>
      </c>
      <c r="G13" s="11">
        <v>15</v>
      </c>
      <c r="H13" s="185">
        <v>0</v>
      </c>
      <c r="I13" s="11">
        <v>15</v>
      </c>
      <c r="J13" s="185">
        <v>0</v>
      </c>
      <c r="K13" s="11">
        <v>15</v>
      </c>
      <c r="L13" s="185">
        <v>0</v>
      </c>
      <c r="M13" s="11">
        <v>15</v>
      </c>
      <c r="N13" s="185">
        <v>0</v>
      </c>
      <c r="O13" s="11">
        <v>15</v>
      </c>
      <c r="P13" s="185">
        <v>0</v>
      </c>
      <c r="Q13" s="11">
        <v>15</v>
      </c>
      <c r="R13" s="185">
        <v>0</v>
      </c>
      <c r="S13" s="11">
        <v>15</v>
      </c>
      <c r="T13" s="185">
        <v>0</v>
      </c>
      <c r="U13" s="11">
        <v>15</v>
      </c>
      <c r="V13" s="185">
        <v>0</v>
      </c>
      <c r="W13" s="11">
        <v>15</v>
      </c>
      <c r="X13" s="185">
        <v>0</v>
      </c>
      <c r="Y13" s="11">
        <v>15</v>
      </c>
      <c r="Z13" s="185">
        <v>0</v>
      </c>
      <c r="AA13" s="11">
        <v>15</v>
      </c>
      <c r="AB13" s="185">
        <v>0</v>
      </c>
      <c r="AC13" s="11">
        <v>0</v>
      </c>
      <c r="AD13" s="185">
        <v>0</v>
      </c>
      <c r="AE13" s="14" t="e">
        <f t="shared" si="0"/>
        <v>#DIV/0!</v>
      </c>
      <c r="AF13" s="19" t="e">
        <f t="shared" si="1"/>
        <v>#DIV/0!</v>
      </c>
      <c r="AG13" s="98"/>
    </row>
    <row r="14" spans="1:33" s="17" customFormat="1" ht="69.75" customHeight="1" x14ac:dyDescent="0.2">
      <c r="A14" s="175" t="s">
        <v>101</v>
      </c>
      <c r="B14" s="189" t="s">
        <v>254</v>
      </c>
      <c r="C14" s="9" t="s">
        <v>270</v>
      </c>
      <c r="D14" s="27">
        <v>60</v>
      </c>
      <c r="E14" s="11">
        <v>5</v>
      </c>
      <c r="F14" s="185">
        <v>0</v>
      </c>
      <c r="G14" s="11">
        <v>5</v>
      </c>
      <c r="H14" s="185">
        <v>0</v>
      </c>
      <c r="I14" s="11">
        <v>5</v>
      </c>
      <c r="J14" s="185">
        <v>0</v>
      </c>
      <c r="K14" s="11">
        <v>5</v>
      </c>
      <c r="L14" s="185">
        <v>0</v>
      </c>
      <c r="M14" s="11">
        <v>5</v>
      </c>
      <c r="N14" s="185">
        <v>0</v>
      </c>
      <c r="O14" s="11">
        <v>5</v>
      </c>
      <c r="P14" s="185">
        <v>0</v>
      </c>
      <c r="Q14" s="11">
        <v>5</v>
      </c>
      <c r="R14" s="185">
        <v>0</v>
      </c>
      <c r="S14" s="11">
        <v>5</v>
      </c>
      <c r="T14" s="185">
        <v>0</v>
      </c>
      <c r="U14" s="11">
        <v>5</v>
      </c>
      <c r="V14" s="185">
        <v>0</v>
      </c>
      <c r="W14" s="11">
        <v>5</v>
      </c>
      <c r="X14" s="185">
        <v>0</v>
      </c>
      <c r="Y14" s="11">
        <v>5</v>
      </c>
      <c r="Z14" s="185">
        <v>0</v>
      </c>
      <c r="AA14" s="11">
        <v>5</v>
      </c>
      <c r="AB14" s="185">
        <v>0</v>
      </c>
      <c r="AC14" s="11">
        <v>0</v>
      </c>
      <c r="AD14" s="185">
        <v>0</v>
      </c>
      <c r="AE14" s="14" t="e">
        <f t="shared" si="0"/>
        <v>#DIV/0!</v>
      </c>
      <c r="AF14" s="19" t="e">
        <f t="shared" si="1"/>
        <v>#DIV/0!</v>
      </c>
      <c r="AG14" s="98"/>
    </row>
    <row r="15" spans="1:33" s="17" customFormat="1" ht="42" customHeight="1" x14ac:dyDescent="0.2">
      <c r="A15" s="175" t="s">
        <v>256</v>
      </c>
      <c r="B15" s="189" t="s">
        <v>255</v>
      </c>
      <c r="C15" s="9" t="s">
        <v>80</v>
      </c>
      <c r="D15" s="27">
        <v>36</v>
      </c>
      <c r="E15" s="11">
        <v>3</v>
      </c>
      <c r="F15" s="185">
        <v>0</v>
      </c>
      <c r="G15" s="11">
        <v>3</v>
      </c>
      <c r="H15" s="185">
        <v>0</v>
      </c>
      <c r="I15" s="11">
        <v>3</v>
      </c>
      <c r="J15" s="185">
        <v>0</v>
      </c>
      <c r="K15" s="11">
        <v>3</v>
      </c>
      <c r="L15" s="185">
        <v>0</v>
      </c>
      <c r="M15" s="11">
        <v>3</v>
      </c>
      <c r="N15" s="185">
        <v>0</v>
      </c>
      <c r="O15" s="11">
        <v>3</v>
      </c>
      <c r="P15" s="185">
        <v>0</v>
      </c>
      <c r="Q15" s="11">
        <v>3</v>
      </c>
      <c r="R15" s="185">
        <v>0</v>
      </c>
      <c r="S15" s="11">
        <v>3</v>
      </c>
      <c r="T15" s="185">
        <v>0</v>
      </c>
      <c r="U15" s="11">
        <v>3</v>
      </c>
      <c r="V15" s="185">
        <v>0</v>
      </c>
      <c r="W15" s="11">
        <v>3</v>
      </c>
      <c r="X15" s="185">
        <v>0</v>
      </c>
      <c r="Y15" s="11">
        <v>3</v>
      </c>
      <c r="Z15" s="185">
        <v>0</v>
      </c>
      <c r="AA15" s="11">
        <v>3</v>
      </c>
      <c r="AB15" s="185">
        <v>0</v>
      </c>
      <c r="AC15" s="11">
        <v>0</v>
      </c>
      <c r="AD15" s="185">
        <v>0</v>
      </c>
      <c r="AE15" s="14" t="e">
        <f t="shared" si="0"/>
        <v>#DIV/0!</v>
      </c>
      <c r="AF15" s="19" t="e">
        <f t="shared" si="1"/>
        <v>#DIV/0!</v>
      </c>
      <c r="AG15" s="98"/>
    </row>
    <row r="16" spans="1:33" s="17" customFormat="1" ht="31.5" customHeight="1" x14ac:dyDescent="0.2">
      <c r="A16" s="176" t="s">
        <v>33</v>
      </c>
      <c r="B16" s="188" t="s">
        <v>257</v>
      </c>
      <c r="C16" s="9"/>
      <c r="D16" s="10"/>
      <c r="E16" s="30"/>
      <c r="F16" s="12"/>
      <c r="G16" s="30"/>
      <c r="H16" s="12"/>
      <c r="I16" s="30"/>
      <c r="J16" s="12"/>
      <c r="K16" s="30"/>
      <c r="L16" s="12"/>
      <c r="M16" s="30"/>
      <c r="N16" s="12"/>
      <c r="O16" s="30"/>
      <c r="P16" s="12"/>
      <c r="Q16" s="30"/>
      <c r="R16" s="12"/>
      <c r="S16" s="30"/>
      <c r="T16" s="12"/>
      <c r="U16" s="30"/>
      <c r="V16" s="12"/>
      <c r="W16" s="30"/>
      <c r="X16" s="12"/>
      <c r="Y16" s="30"/>
      <c r="Z16" s="12"/>
      <c r="AA16" s="30"/>
      <c r="AB16" s="12"/>
      <c r="AC16" s="30"/>
      <c r="AD16" s="12"/>
      <c r="AE16" s="14"/>
      <c r="AF16" s="19"/>
      <c r="AG16" s="98"/>
    </row>
    <row r="17" spans="1:33" s="17" customFormat="1" ht="43.5" customHeight="1" x14ac:dyDescent="0.2">
      <c r="A17" s="172" t="s">
        <v>35</v>
      </c>
      <c r="B17" s="190" t="s">
        <v>258</v>
      </c>
      <c r="C17" s="9" t="s">
        <v>272</v>
      </c>
      <c r="D17" s="10">
        <v>12</v>
      </c>
      <c r="E17" s="11">
        <v>1</v>
      </c>
      <c r="F17" s="12">
        <v>0</v>
      </c>
      <c r="G17" s="11">
        <v>1</v>
      </c>
      <c r="H17" s="12">
        <v>0</v>
      </c>
      <c r="I17" s="11">
        <v>1</v>
      </c>
      <c r="J17" s="12">
        <v>0</v>
      </c>
      <c r="K17" s="11">
        <v>1</v>
      </c>
      <c r="L17" s="12">
        <v>0</v>
      </c>
      <c r="M17" s="11">
        <v>1</v>
      </c>
      <c r="N17" s="12">
        <v>0</v>
      </c>
      <c r="O17" s="11">
        <v>1</v>
      </c>
      <c r="P17" s="12">
        <v>0</v>
      </c>
      <c r="Q17" s="11">
        <v>1</v>
      </c>
      <c r="R17" s="12">
        <v>0</v>
      </c>
      <c r="S17" s="11">
        <v>1</v>
      </c>
      <c r="T17" s="12">
        <v>0</v>
      </c>
      <c r="U17" s="11">
        <v>1</v>
      </c>
      <c r="V17" s="12">
        <v>0</v>
      </c>
      <c r="W17" s="11">
        <v>1</v>
      </c>
      <c r="X17" s="12">
        <v>0</v>
      </c>
      <c r="Y17" s="11">
        <v>1</v>
      </c>
      <c r="Z17" s="12">
        <v>0</v>
      </c>
      <c r="AA17" s="11">
        <v>1</v>
      </c>
      <c r="AB17" s="12">
        <v>0</v>
      </c>
      <c r="AC17" s="11">
        <v>0</v>
      </c>
      <c r="AD17" s="12">
        <v>0</v>
      </c>
      <c r="AE17" s="14" t="e">
        <f t="shared" si="0"/>
        <v>#DIV/0!</v>
      </c>
      <c r="AF17" s="19" t="e">
        <f t="shared" si="1"/>
        <v>#DIV/0!</v>
      </c>
      <c r="AG17" s="98"/>
    </row>
    <row r="18" spans="1:33" s="17" customFormat="1" ht="43.5" customHeight="1" x14ac:dyDescent="0.2">
      <c r="A18" s="172" t="s">
        <v>38</v>
      </c>
      <c r="B18" s="190" t="s">
        <v>275</v>
      </c>
      <c r="C18" s="9" t="s">
        <v>80</v>
      </c>
      <c r="D18" s="10">
        <v>12</v>
      </c>
      <c r="E18" s="11">
        <v>1</v>
      </c>
      <c r="F18" s="12">
        <v>0</v>
      </c>
      <c r="G18" s="11">
        <v>1</v>
      </c>
      <c r="H18" s="12">
        <v>0</v>
      </c>
      <c r="I18" s="11">
        <v>1</v>
      </c>
      <c r="J18" s="12">
        <v>0</v>
      </c>
      <c r="K18" s="11">
        <v>1</v>
      </c>
      <c r="L18" s="12">
        <v>0</v>
      </c>
      <c r="M18" s="11">
        <v>1</v>
      </c>
      <c r="N18" s="12">
        <v>0</v>
      </c>
      <c r="O18" s="11">
        <v>1</v>
      </c>
      <c r="P18" s="12">
        <v>0</v>
      </c>
      <c r="Q18" s="11">
        <v>1</v>
      </c>
      <c r="R18" s="12">
        <v>0</v>
      </c>
      <c r="S18" s="11">
        <v>1</v>
      </c>
      <c r="T18" s="12">
        <v>0</v>
      </c>
      <c r="U18" s="11">
        <v>1</v>
      </c>
      <c r="V18" s="12">
        <v>0</v>
      </c>
      <c r="W18" s="11">
        <v>1</v>
      </c>
      <c r="X18" s="12">
        <v>0</v>
      </c>
      <c r="Y18" s="11">
        <v>1</v>
      </c>
      <c r="Z18" s="12">
        <v>0</v>
      </c>
      <c r="AA18" s="11">
        <v>1</v>
      </c>
      <c r="AB18" s="12">
        <v>0</v>
      </c>
      <c r="AC18" s="11">
        <v>0</v>
      </c>
      <c r="AD18" s="12">
        <v>0</v>
      </c>
      <c r="AE18" s="14" t="e">
        <f t="shared" si="0"/>
        <v>#DIV/0!</v>
      </c>
      <c r="AF18" s="19" t="e">
        <f t="shared" si="1"/>
        <v>#DIV/0!</v>
      </c>
      <c r="AG18" s="98"/>
    </row>
    <row r="19" spans="1:33" s="17" customFormat="1" ht="42" customHeight="1" x14ac:dyDescent="0.2">
      <c r="A19" s="172" t="s">
        <v>60</v>
      </c>
      <c r="B19" s="189" t="s">
        <v>259</v>
      </c>
      <c r="C19" s="9" t="s">
        <v>80</v>
      </c>
      <c r="D19" s="27">
        <v>24</v>
      </c>
      <c r="E19" s="11">
        <v>2</v>
      </c>
      <c r="F19" s="185">
        <v>0</v>
      </c>
      <c r="G19" s="11">
        <v>2</v>
      </c>
      <c r="H19" s="185">
        <v>0</v>
      </c>
      <c r="I19" s="11">
        <v>2</v>
      </c>
      <c r="J19" s="185">
        <v>0</v>
      </c>
      <c r="K19" s="11">
        <v>2</v>
      </c>
      <c r="L19" s="185">
        <v>0</v>
      </c>
      <c r="M19" s="11">
        <v>2</v>
      </c>
      <c r="N19" s="185">
        <v>0</v>
      </c>
      <c r="O19" s="11">
        <v>2</v>
      </c>
      <c r="P19" s="185">
        <v>0</v>
      </c>
      <c r="Q19" s="11">
        <v>2</v>
      </c>
      <c r="R19" s="185">
        <v>0</v>
      </c>
      <c r="S19" s="11">
        <v>2</v>
      </c>
      <c r="T19" s="185">
        <v>0</v>
      </c>
      <c r="U19" s="11">
        <v>2</v>
      </c>
      <c r="V19" s="185">
        <v>0</v>
      </c>
      <c r="W19" s="11">
        <v>2</v>
      </c>
      <c r="X19" s="185">
        <v>0</v>
      </c>
      <c r="Y19" s="11">
        <v>2</v>
      </c>
      <c r="Z19" s="185">
        <v>0</v>
      </c>
      <c r="AA19" s="11">
        <v>2</v>
      </c>
      <c r="AB19" s="185">
        <v>0</v>
      </c>
      <c r="AC19" s="11">
        <v>0</v>
      </c>
      <c r="AD19" s="185">
        <v>0</v>
      </c>
      <c r="AE19" s="14" t="e">
        <f t="shared" si="0"/>
        <v>#DIV/0!</v>
      </c>
      <c r="AF19" s="19" t="e">
        <f t="shared" si="1"/>
        <v>#DIV/0!</v>
      </c>
      <c r="AG19" s="98"/>
    </row>
    <row r="20" spans="1:33" s="17" customFormat="1" ht="35.25" customHeight="1" x14ac:dyDescent="0.2">
      <c r="A20" s="176" t="s">
        <v>40</v>
      </c>
      <c r="B20" s="191" t="s">
        <v>260</v>
      </c>
      <c r="C20" s="9"/>
      <c r="D20" s="10"/>
      <c r="E20" s="30"/>
      <c r="F20" s="12"/>
      <c r="G20" s="30"/>
      <c r="H20" s="12"/>
      <c r="I20" s="30"/>
      <c r="J20" s="12"/>
      <c r="K20" s="30"/>
      <c r="L20" s="12"/>
      <c r="M20" s="30"/>
      <c r="N20" s="12"/>
      <c r="O20" s="30"/>
      <c r="P20" s="12"/>
      <c r="Q20" s="30"/>
      <c r="R20" s="12"/>
      <c r="S20" s="30"/>
      <c r="T20" s="12"/>
      <c r="U20" s="30"/>
      <c r="V20" s="12"/>
      <c r="W20" s="30"/>
      <c r="X20" s="12"/>
      <c r="Y20" s="30"/>
      <c r="Z20" s="12"/>
      <c r="AA20" s="30"/>
      <c r="AB20" s="12"/>
      <c r="AC20" s="30"/>
      <c r="AD20" s="12"/>
      <c r="AE20" s="14"/>
      <c r="AF20" s="19"/>
      <c r="AG20" s="98"/>
    </row>
    <row r="21" spans="1:33" s="17" customFormat="1" ht="41.25" customHeight="1" x14ac:dyDescent="0.2">
      <c r="A21" s="179" t="s">
        <v>42</v>
      </c>
      <c r="B21" s="186" t="s">
        <v>261</v>
      </c>
      <c r="C21" s="9" t="s">
        <v>276</v>
      </c>
      <c r="D21" s="10">
        <v>410</v>
      </c>
      <c r="E21" s="11">
        <v>30</v>
      </c>
      <c r="F21" s="12">
        <v>0</v>
      </c>
      <c r="G21" s="11">
        <v>30</v>
      </c>
      <c r="H21" s="12">
        <v>0</v>
      </c>
      <c r="I21" s="11">
        <v>50</v>
      </c>
      <c r="J21" s="12">
        <v>0</v>
      </c>
      <c r="K21" s="11">
        <v>50</v>
      </c>
      <c r="L21" s="12">
        <v>0</v>
      </c>
      <c r="M21" s="11">
        <v>30</v>
      </c>
      <c r="N21" s="12">
        <v>0</v>
      </c>
      <c r="O21" s="11">
        <v>30</v>
      </c>
      <c r="P21" s="12">
        <v>0</v>
      </c>
      <c r="Q21" s="11">
        <v>30</v>
      </c>
      <c r="R21" s="12">
        <v>0</v>
      </c>
      <c r="S21" s="11">
        <v>30</v>
      </c>
      <c r="T21" s="12">
        <v>0</v>
      </c>
      <c r="U21" s="11">
        <v>30</v>
      </c>
      <c r="V21" s="12">
        <v>0</v>
      </c>
      <c r="W21" s="11">
        <v>30</v>
      </c>
      <c r="X21" s="12">
        <v>0</v>
      </c>
      <c r="Y21" s="11">
        <v>30</v>
      </c>
      <c r="Z21" s="12">
        <v>0</v>
      </c>
      <c r="AA21" s="11">
        <v>40</v>
      </c>
      <c r="AB21" s="12">
        <v>0</v>
      </c>
      <c r="AC21" s="11">
        <v>0</v>
      </c>
      <c r="AD21" s="12">
        <v>0</v>
      </c>
      <c r="AE21" s="14" t="e">
        <f t="shared" si="0"/>
        <v>#DIV/0!</v>
      </c>
      <c r="AF21" s="19" t="e">
        <f>AF19</f>
        <v>#DIV/0!</v>
      </c>
      <c r="AG21" s="98"/>
    </row>
    <row r="22" spans="1:33" s="17" customFormat="1" ht="30" customHeight="1" x14ac:dyDescent="0.2">
      <c r="A22" s="184" t="s">
        <v>90</v>
      </c>
      <c r="B22" s="192" t="s">
        <v>265</v>
      </c>
      <c r="C22" s="9"/>
      <c r="D22" s="10"/>
      <c r="E22" s="11"/>
      <c r="F22" s="12"/>
      <c r="G22" s="11"/>
      <c r="H22" s="12"/>
      <c r="I22" s="11"/>
      <c r="J22" s="12"/>
      <c r="K22" s="11"/>
      <c r="L22" s="12"/>
      <c r="M22" s="11"/>
      <c r="N22" s="12"/>
      <c r="O22" s="11"/>
      <c r="P22" s="12"/>
      <c r="Q22" s="11"/>
      <c r="R22" s="12"/>
      <c r="S22" s="11"/>
      <c r="T22" s="12"/>
      <c r="U22" s="11"/>
      <c r="V22" s="12"/>
      <c r="W22" s="11"/>
      <c r="X22" s="12"/>
      <c r="Y22" s="11"/>
      <c r="Z22" s="12"/>
      <c r="AA22" s="11"/>
      <c r="AB22" s="12"/>
      <c r="AC22" s="11"/>
      <c r="AD22" s="12"/>
      <c r="AE22" s="14"/>
      <c r="AF22" s="19"/>
      <c r="AG22" s="98"/>
    </row>
    <row r="23" spans="1:33" s="17" customFormat="1" ht="24" customHeight="1" x14ac:dyDescent="0.2">
      <c r="A23" s="179" t="s">
        <v>92</v>
      </c>
      <c r="B23" s="193" t="s">
        <v>262</v>
      </c>
      <c r="C23" s="9" t="s">
        <v>80</v>
      </c>
      <c r="D23" s="27">
        <v>36</v>
      </c>
      <c r="E23" s="11">
        <v>3</v>
      </c>
      <c r="F23" s="185">
        <v>0</v>
      </c>
      <c r="G23" s="11">
        <v>3</v>
      </c>
      <c r="H23" s="185">
        <v>0</v>
      </c>
      <c r="I23" s="11">
        <v>3</v>
      </c>
      <c r="J23" s="185">
        <v>0</v>
      </c>
      <c r="K23" s="11">
        <v>3</v>
      </c>
      <c r="L23" s="185">
        <v>0</v>
      </c>
      <c r="M23" s="11">
        <v>3</v>
      </c>
      <c r="N23" s="185">
        <v>0</v>
      </c>
      <c r="O23" s="11">
        <v>3</v>
      </c>
      <c r="P23" s="185">
        <v>0</v>
      </c>
      <c r="Q23" s="11">
        <v>3</v>
      </c>
      <c r="R23" s="185">
        <v>0</v>
      </c>
      <c r="S23" s="11">
        <v>3</v>
      </c>
      <c r="T23" s="185">
        <v>0</v>
      </c>
      <c r="U23" s="11">
        <v>3</v>
      </c>
      <c r="V23" s="185">
        <v>0</v>
      </c>
      <c r="W23" s="11">
        <v>3</v>
      </c>
      <c r="X23" s="185">
        <v>0</v>
      </c>
      <c r="Y23" s="11">
        <v>3</v>
      </c>
      <c r="Z23" s="185">
        <v>0</v>
      </c>
      <c r="AA23" s="11">
        <v>3</v>
      </c>
      <c r="AB23" s="185">
        <v>0</v>
      </c>
      <c r="AC23" s="11">
        <v>0</v>
      </c>
      <c r="AD23" s="185">
        <v>0</v>
      </c>
      <c r="AE23" s="14" t="e">
        <f>AE25=AD23/AC23</f>
        <v>#DIV/0!</v>
      </c>
      <c r="AF23" s="195" t="e">
        <f>100%-AE21</f>
        <v>#DIV/0!</v>
      </c>
      <c r="AG23" s="75"/>
    </row>
    <row r="24" spans="1:33" s="17" customFormat="1" ht="29.25" customHeight="1" x14ac:dyDescent="0.2">
      <c r="A24" s="176" t="s">
        <v>263</v>
      </c>
      <c r="B24" s="191" t="s">
        <v>264</v>
      </c>
      <c r="C24" s="9"/>
      <c r="D24" s="10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s="17" customFormat="1" ht="33" customHeight="1" x14ac:dyDescent="0.2">
      <c r="A25" s="179" t="s">
        <v>266</v>
      </c>
      <c r="B25" s="186" t="s">
        <v>267</v>
      </c>
      <c r="C25" s="9" t="s">
        <v>80</v>
      </c>
      <c r="D25" s="27">
        <v>12</v>
      </c>
      <c r="E25" s="11">
        <v>1</v>
      </c>
      <c r="F25" s="185">
        <v>0</v>
      </c>
      <c r="G25" s="11">
        <v>1</v>
      </c>
      <c r="H25" s="185">
        <v>0</v>
      </c>
      <c r="I25" s="11">
        <v>1</v>
      </c>
      <c r="J25" s="185">
        <v>0</v>
      </c>
      <c r="K25" s="11">
        <v>1</v>
      </c>
      <c r="L25" s="185">
        <v>0</v>
      </c>
      <c r="M25" s="11">
        <v>1</v>
      </c>
      <c r="N25" s="185">
        <v>0</v>
      </c>
      <c r="O25" s="11">
        <v>1</v>
      </c>
      <c r="P25" s="185">
        <v>0</v>
      </c>
      <c r="Q25" s="11">
        <v>1</v>
      </c>
      <c r="R25" s="185">
        <v>0</v>
      </c>
      <c r="S25" s="11">
        <v>1</v>
      </c>
      <c r="T25" s="185">
        <v>0</v>
      </c>
      <c r="U25" s="11">
        <v>1</v>
      </c>
      <c r="V25" s="185">
        <v>0</v>
      </c>
      <c r="W25" s="11">
        <v>1</v>
      </c>
      <c r="X25" s="185">
        <v>0</v>
      </c>
      <c r="Y25" s="11">
        <v>1</v>
      </c>
      <c r="Z25" s="185">
        <v>0</v>
      </c>
      <c r="AA25" s="11">
        <v>1</v>
      </c>
      <c r="AB25" s="185">
        <v>0</v>
      </c>
      <c r="AC25" s="11">
        <v>0</v>
      </c>
      <c r="AD25" s="185">
        <v>0</v>
      </c>
      <c r="AE25" s="14" t="e">
        <f>AD23/AC23</f>
        <v>#DIV/0!</v>
      </c>
      <c r="AF25" s="195" t="e">
        <f>100%-AE21</f>
        <v>#DIV/0!</v>
      </c>
      <c r="AG25" s="98"/>
    </row>
    <row r="26" spans="1:33" s="17" customFormat="1" ht="24.75" customHeight="1" x14ac:dyDescent="0.2">
      <c r="A26" s="183" t="s">
        <v>268</v>
      </c>
      <c r="B26" s="194" t="s">
        <v>269</v>
      </c>
      <c r="C26" s="116" t="s">
        <v>80</v>
      </c>
      <c r="D26" s="37">
        <v>25</v>
      </c>
      <c r="E26" s="35">
        <v>2</v>
      </c>
      <c r="F26" s="187">
        <v>0</v>
      </c>
      <c r="G26" s="35">
        <v>2</v>
      </c>
      <c r="H26" s="187">
        <v>0</v>
      </c>
      <c r="I26" s="35">
        <v>2</v>
      </c>
      <c r="J26" s="187">
        <v>0</v>
      </c>
      <c r="K26" s="35">
        <v>2</v>
      </c>
      <c r="L26" s="187">
        <v>0</v>
      </c>
      <c r="M26" s="35">
        <v>2</v>
      </c>
      <c r="N26" s="187">
        <v>0</v>
      </c>
      <c r="O26" s="35">
        <v>2</v>
      </c>
      <c r="P26" s="187">
        <v>0</v>
      </c>
      <c r="Q26" s="35">
        <v>2</v>
      </c>
      <c r="R26" s="187">
        <v>0</v>
      </c>
      <c r="S26" s="35">
        <v>3</v>
      </c>
      <c r="T26" s="187">
        <v>0</v>
      </c>
      <c r="U26" s="35">
        <v>2</v>
      </c>
      <c r="V26" s="187">
        <v>0</v>
      </c>
      <c r="W26" s="35">
        <v>2</v>
      </c>
      <c r="X26" s="187">
        <v>0</v>
      </c>
      <c r="Y26" s="35">
        <v>2</v>
      </c>
      <c r="Z26" s="187">
        <v>0</v>
      </c>
      <c r="AA26" s="35">
        <v>2</v>
      </c>
      <c r="AB26" s="187">
        <v>0</v>
      </c>
      <c r="AC26" s="35">
        <v>0</v>
      </c>
      <c r="AD26" s="187">
        <v>0</v>
      </c>
      <c r="AE26" s="41" t="e">
        <f>AD23/AC23</f>
        <v>#DIV/0!</v>
      </c>
      <c r="AF26" s="196" t="e">
        <f>100%-AE21</f>
        <v>#DIV/0!</v>
      </c>
      <c r="AG26" s="112"/>
    </row>
    <row r="27" spans="1:33" ht="12" customHeight="1" x14ac:dyDescent="0.2">
      <c r="A27" s="181"/>
      <c r="B27" s="182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1:33" ht="15" x14ac:dyDescent="0.25">
      <c r="AG40" s="53"/>
    </row>
    <row r="41" spans="1:33" ht="51" x14ac:dyDescent="0.2">
      <c r="A41" s="175" t="s">
        <v>77</v>
      </c>
      <c r="B41" s="189" t="s">
        <v>253</v>
      </c>
      <c r="C41" s="9" t="s">
        <v>271</v>
      </c>
      <c r="D41" s="27">
        <v>180</v>
      </c>
      <c r="E41" s="11">
        <v>15</v>
      </c>
      <c r="F41" s="185">
        <v>0</v>
      </c>
      <c r="G41" s="11">
        <v>15</v>
      </c>
      <c r="H41" s="185">
        <v>0</v>
      </c>
      <c r="I41" s="11">
        <v>15</v>
      </c>
      <c r="J41" s="185">
        <v>0</v>
      </c>
      <c r="K41" s="11">
        <v>15</v>
      </c>
      <c r="L41" s="185">
        <v>0</v>
      </c>
      <c r="M41" s="11">
        <v>15</v>
      </c>
      <c r="N41" s="185">
        <v>0</v>
      </c>
      <c r="O41" s="11">
        <v>15</v>
      </c>
      <c r="P41" s="185">
        <v>0</v>
      </c>
      <c r="Q41" s="11">
        <v>15</v>
      </c>
      <c r="R41" s="185">
        <v>0</v>
      </c>
      <c r="S41" s="11">
        <v>15</v>
      </c>
      <c r="T41" s="185">
        <v>0</v>
      </c>
      <c r="U41" s="11">
        <v>15</v>
      </c>
      <c r="V41" s="185">
        <v>0</v>
      </c>
      <c r="W41" s="11">
        <v>15</v>
      </c>
      <c r="X41" s="185">
        <v>0</v>
      </c>
      <c r="Y41" s="11">
        <v>15</v>
      </c>
      <c r="Z41" s="185">
        <v>0</v>
      </c>
      <c r="AA41" s="11">
        <v>15</v>
      </c>
      <c r="AB41" s="185">
        <v>0</v>
      </c>
      <c r="AC41" s="11">
        <v>0</v>
      </c>
      <c r="AD41" s="185">
        <v>0</v>
      </c>
      <c r="AE41" s="14" t="e">
        <f t="shared" ref="AE41:AE43" si="2">AD41/AC41</f>
        <v>#DIV/0!</v>
      </c>
    </row>
    <row r="42" spans="1:33" ht="51" x14ac:dyDescent="0.2">
      <c r="A42" s="175" t="s">
        <v>101</v>
      </c>
      <c r="B42" s="189" t="s">
        <v>254</v>
      </c>
      <c r="C42" s="9" t="s">
        <v>270</v>
      </c>
      <c r="D42" s="27">
        <v>60</v>
      </c>
      <c r="E42" s="11">
        <v>5</v>
      </c>
      <c r="F42" s="185">
        <v>0</v>
      </c>
      <c r="G42" s="11">
        <v>5</v>
      </c>
      <c r="H42" s="185">
        <v>0</v>
      </c>
      <c r="I42" s="11">
        <v>5</v>
      </c>
      <c r="J42" s="185">
        <v>0</v>
      </c>
      <c r="K42" s="11">
        <v>5</v>
      </c>
      <c r="L42" s="185">
        <v>0</v>
      </c>
      <c r="M42" s="11">
        <v>5</v>
      </c>
      <c r="N42" s="185">
        <v>0</v>
      </c>
      <c r="O42" s="11">
        <v>5</v>
      </c>
      <c r="P42" s="185">
        <v>0</v>
      </c>
      <c r="Q42" s="11">
        <v>5</v>
      </c>
      <c r="R42" s="185">
        <v>0</v>
      </c>
      <c r="S42" s="11">
        <v>5</v>
      </c>
      <c r="T42" s="185">
        <v>0</v>
      </c>
      <c r="U42" s="11">
        <v>5</v>
      </c>
      <c r="V42" s="185">
        <v>0</v>
      </c>
      <c r="W42" s="11">
        <v>5</v>
      </c>
      <c r="X42" s="185">
        <v>0</v>
      </c>
      <c r="Y42" s="11">
        <v>5</v>
      </c>
      <c r="Z42" s="185">
        <v>0</v>
      </c>
      <c r="AA42" s="11">
        <v>5</v>
      </c>
      <c r="AB42" s="185">
        <v>0</v>
      </c>
      <c r="AC42" s="11">
        <v>0</v>
      </c>
      <c r="AD42" s="185">
        <v>0</v>
      </c>
      <c r="AE42" s="14" t="e">
        <f t="shared" si="2"/>
        <v>#DIV/0!</v>
      </c>
    </row>
    <row r="43" spans="1:33" ht="38.25" x14ac:dyDescent="0.2">
      <c r="A43" s="175" t="s">
        <v>256</v>
      </c>
      <c r="B43" s="189" t="s">
        <v>255</v>
      </c>
      <c r="C43" s="9" t="s">
        <v>80</v>
      </c>
      <c r="D43" s="27">
        <v>36</v>
      </c>
      <c r="E43" s="11">
        <v>3</v>
      </c>
      <c r="F43" s="185">
        <v>0</v>
      </c>
      <c r="G43" s="11">
        <v>3</v>
      </c>
      <c r="H43" s="185">
        <v>0</v>
      </c>
      <c r="I43" s="11">
        <v>3</v>
      </c>
      <c r="J43" s="185">
        <v>0</v>
      </c>
      <c r="K43" s="11">
        <v>3</v>
      </c>
      <c r="L43" s="185">
        <v>0</v>
      </c>
      <c r="M43" s="11">
        <v>3</v>
      </c>
      <c r="N43" s="185">
        <v>0</v>
      </c>
      <c r="O43" s="11">
        <v>3</v>
      </c>
      <c r="P43" s="185">
        <v>0</v>
      </c>
      <c r="Q43" s="11">
        <v>3</v>
      </c>
      <c r="R43" s="185">
        <v>0</v>
      </c>
      <c r="S43" s="11">
        <v>3</v>
      </c>
      <c r="T43" s="185">
        <v>0</v>
      </c>
      <c r="U43" s="11">
        <v>3</v>
      </c>
      <c r="V43" s="185">
        <v>0</v>
      </c>
      <c r="W43" s="11">
        <v>3</v>
      </c>
      <c r="X43" s="185">
        <v>0</v>
      </c>
      <c r="Y43" s="11">
        <v>3</v>
      </c>
      <c r="Z43" s="185">
        <v>0</v>
      </c>
      <c r="AA43" s="11">
        <v>3</v>
      </c>
      <c r="AB43" s="185">
        <v>0</v>
      </c>
      <c r="AC43" s="11">
        <v>0</v>
      </c>
      <c r="AD43" s="185">
        <v>0</v>
      </c>
      <c r="AE43" s="14" t="e">
        <f t="shared" si="2"/>
        <v>#DIV/0!</v>
      </c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071B0-ED60-42BF-8AEB-C60540A48258}">
  <sheetPr>
    <tabColor rgb="FF00B050"/>
  </sheetPr>
  <dimension ref="A1:AG41"/>
  <sheetViews>
    <sheetView showRuler="0" view="pageBreakPreview" zoomScale="90" zoomScaleNormal="100" zoomScaleSheetLayoutView="90" zoomScalePageLayoutView="81" workbookViewId="0">
      <selection activeCell="M4" sqref="M4:AG4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06" t="s">
        <v>302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3" ht="24" customHeight="1" x14ac:dyDescent="0.25">
      <c r="A2" s="207" t="s">
        <v>303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08" t="s">
        <v>310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300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3" ht="26.25" customHeight="1" x14ac:dyDescent="0.2">
      <c r="A5" s="213" t="s">
        <v>301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3" ht="12.75" customHeight="1" x14ac:dyDescent="0.2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5"/>
    </row>
    <row r="7" spans="1:33" s="3" customFormat="1" ht="13.5" customHeight="1" x14ac:dyDescent="0.2">
      <c r="A7" s="216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7"/>
      <c r="B8" s="219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28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25" t="s">
        <v>20</v>
      </c>
      <c r="X8" s="225"/>
      <c r="Y8" s="225" t="s">
        <v>21</v>
      </c>
      <c r="Z8" s="225"/>
      <c r="AA8" s="225" t="s">
        <v>22</v>
      </c>
      <c r="AB8" s="22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>
        <v>508</v>
      </c>
      <c r="G11" s="11">
        <v>500</v>
      </c>
      <c r="H11" s="12">
        <v>560</v>
      </c>
      <c r="I11" s="11">
        <v>500</v>
      </c>
      <c r="J11" s="12">
        <v>528</v>
      </c>
      <c r="K11" s="11">
        <v>500</v>
      </c>
      <c r="L11" s="12">
        <v>450</v>
      </c>
      <c r="M11" s="11">
        <v>500</v>
      </c>
      <c r="N11" s="12">
        <v>510</v>
      </c>
      <c r="O11" s="11">
        <v>500</v>
      </c>
      <c r="P11" s="12"/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2556</v>
      </c>
      <c r="AE11" s="14">
        <f>AD11/AC11</f>
        <v>0.42599999999999999</v>
      </c>
      <c r="AF11" s="19">
        <f>100%-AE11</f>
        <v>0.57400000000000007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>
        <v>300</v>
      </c>
      <c r="G12" s="11">
        <v>286</v>
      </c>
      <c r="H12" s="185">
        <v>300</v>
      </c>
      <c r="I12" s="11">
        <v>286</v>
      </c>
      <c r="J12" s="185">
        <v>345</v>
      </c>
      <c r="K12" s="11">
        <v>286</v>
      </c>
      <c r="L12" s="185">
        <v>300</v>
      </c>
      <c r="M12" s="11">
        <v>286</v>
      </c>
      <c r="N12" s="185">
        <v>300</v>
      </c>
      <c r="O12" s="11">
        <v>286</v>
      </c>
      <c r="P12" s="185"/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1545</v>
      </c>
      <c r="AE12" s="14">
        <f t="shared" ref="AE12:AE20" si="1">AD12/AC12</f>
        <v>0.49282296650717705</v>
      </c>
      <c r="AF12" s="19">
        <f t="shared" ref="AF12:AF20" si="2">100%-AE12</f>
        <v>0.50717703349282295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>
        <v>56</v>
      </c>
      <c r="G13" s="11">
        <v>50</v>
      </c>
      <c r="H13" s="185">
        <v>54</v>
      </c>
      <c r="I13" s="11">
        <v>70</v>
      </c>
      <c r="J13" s="185">
        <v>80</v>
      </c>
      <c r="K13" s="11">
        <v>100</v>
      </c>
      <c r="L13" s="185">
        <v>105</v>
      </c>
      <c r="M13" s="11">
        <v>70</v>
      </c>
      <c r="N13" s="185">
        <v>82</v>
      </c>
      <c r="O13" s="11">
        <v>50</v>
      </c>
      <c r="P13" s="185"/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377</v>
      </c>
      <c r="AE13" s="14">
        <f t="shared" si="1"/>
        <v>0.44352941176470589</v>
      </c>
      <c r="AF13" s="19">
        <f t="shared" si="2"/>
        <v>0.55647058823529405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>
        <v>2</v>
      </c>
      <c r="G15" s="11">
        <v>3</v>
      </c>
      <c r="H15" s="185">
        <v>2</v>
      </c>
      <c r="I15" s="11">
        <v>3</v>
      </c>
      <c r="J15" s="185">
        <v>2</v>
      </c>
      <c r="K15" s="11">
        <v>3</v>
      </c>
      <c r="L15" s="185">
        <v>2</v>
      </c>
      <c r="M15" s="11">
        <v>3</v>
      </c>
      <c r="N15" s="185">
        <v>2</v>
      </c>
      <c r="O15" s="11">
        <v>3</v>
      </c>
      <c r="P15" s="185"/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10</v>
      </c>
      <c r="AE15" s="14">
        <f t="shared" si="1"/>
        <v>0.27027027027027029</v>
      </c>
      <c r="AF15" s="195">
        <f>100%-AE12</f>
        <v>0.50717703349282295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>
        <v>0</v>
      </c>
      <c r="G16" s="11">
        <v>1</v>
      </c>
      <c r="H16" s="12">
        <v>1</v>
      </c>
      <c r="I16" s="11">
        <v>1</v>
      </c>
      <c r="J16" s="12">
        <v>1</v>
      </c>
      <c r="K16" s="11">
        <v>1</v>
      </c>
      <c r="L16" s="12">
        <v>4</v>
      </c>
      <c r="M16" s="11">
        <v>1</v>
      </c>
      <c r="N16" s="12">
        <v>5</v>
      </c>
      <c r="O16" s="11">
        <v>1</v>
      </c>
      <c r="P16" s="12"/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11</v>
      </c>
      <c r="AE16" s="14">
        <f t="shared" si="1"/>
        <v>0.91666666666666663</v>
      </c>
      <c r="AF16" s="19">
        <f t="shared" si="2"/>
        <v>8.333333333333337E-2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>
        <v>0</v>
      </c>
      <c r="G18" s="11">
        <v>0</v>
      </c>
      <c r="H18" s="12">
        <v>0</v>
      </c>
      <c r="I18" s="11">
        <v>0</v>
      </c>
      <c r="J18" s="12">
        <v>0</v>
      </c>
      <c r="K18" s="11">
        <v>0</v>
      </c>
      <c r="L18" s="12" t="s">
        <v>308</v>
      </c>
      <c r="M18" s="11">
        <v>0</v>
      </c>
      <c r="N18" s="12">
        <v>1</v>
      </c>
      <c r="O18" s="11">
        <v>0</v>
      </c>
      <c r="P18" s="12"/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1</v>
      </c>
      <c r="AE18" s="14">
        <f t="shared" si="1"/>
        <v>0.5</v>
      </c>
      <c r="AF18" s="19">
        <f t="shared" si="2"/>
        <v>0.5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>
        <v>4</v>
      </c>
      <c r="G19" s="11">
        <v>1</v>
      </c>
      <c r="H19" s="12">
        <v>6</v>
      </c>
      <c r="I19" s="11">
        <v>1</v>
      </c>
      <c r="J19" s="12">
        <v>6</v>
      </c>
      <c r="K19" s="11">
        <v>1</v>
      </c>
      <c r="L19" s="12">
        <v>0</v>
      </c>
      <c r="M19" s="11">
        <v>1</v>
      </c>
      <c r="N19" s="12">
        <v>1</v>
      </c>
      <c r="O19" s="11">
        <v>1</v>
      </c>
      <c r="P19" s="12"/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17</v>
      </c>
      <c r="AE19" s="14">
        <f t="shared" si="1"/>
        <v>1.4166666666666667</v>
      </c>
      <c r="AF19" s="19">
        <f t="shared" si="2"/>
        <v>-0.41666666666666674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>
        <v>0</v>
      </c>
      <c r="G20" s="11">
        <v>1</v>
      </c>
      <c r="H20" s="12">
        <v>0</v>
      </c>
      <c r="I20" s="11">
        <v>0</v>
      </c>
      <c r="J20" s="12">
        <v>0</v>
      </c>
      <c r="K20" s="11">
        <v>0</v>
      </c>
      <c r="L20" s="12">
        <v>0</v>
      </c>
      <c r="M20" s="11">
        <v>0</v>
      </c>
      <c r="N20" s="12">
        <v>0</v>
      </c>
      <c r="O20" s="11">
        <v>1</v>
      </c>
      <c r="P20" s="12"/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>
        <v>13</v>
      </c>
      <c r="G23" s="71">
        <v>5</v>
      </c>
      <c r="H23" s="96">
        <v>8</v>
      </c>
      <c r="I23" s="71">
        <v>7</v>
      </c>
      <c r="J23" s="96">
        <v>6</v>
      </c>
      <c r="K23" s="71">
        <v>7</v>
      </c>
      <c r="L23" s="96">
        <v>10</v>
      </c>
      <c r="M23" s="71">
        <v>5</v>
      </c>
      <c r="N23" s="96">
        <v>5</v>
      </c>
      <c r="O23" s="71">
        <v>6</v>
      </c>
      <c r="P23" s="96"/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42</v>
      </c>
      <c r="AE23" s="73">
        <f t="shared" ref="AE23" si="5">AD23/AC23</f>
        <v>0.59154929577464788</v>
      </c>
      <c r="AF23" s="97">
        <f t="shared" ref="AF23" si="6">100%-AE23</f>
        <v>0.40845070422535212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7:A9"/>
    <mergeCell ref="B7:B9"/>
    <mergeCell ref="C7:C9"/>
    <mergeCell ref="D7:D9"/>
    <mergeCell ref="E7:AB7"/>
    <mergeCell ref="AC7:AD8"/>
    <mergeCell ref="S8:T8"/>
    <mergeCell ref="U8:V8"/>
    <mergeCell ref="W8:X8"/>
    <mergeCell ref="Y8:Z8"/>
    <mergeCell ref="A1:AG1"/>
    <mergeCell ref="A2:AG2"/>
    <mergeCell ref="A4:L4"/>
    <mergeCell ref="M4:AG4"/>
    <mergeCell ref="A5:AG5"/>
    <mergeCell ref="A6:AG6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0888D-AD7E-4AE3-A180-A259D1838B09}">
  <sheetPr>
    <tabColor rgb="FF00B050"/>
  </sheetPr>
  <dimension ref="A1:AG41"/>
  <sheetViews>
    <sheetView tabSelected="1" showRuler="0" view="pageBreakPreview" zoomScale="90" zoomScaleNormal="100" zoomScaleSheetLayoutView="90" zoomScalePageLayoutView="81" workbookViewId="0">
      <selection activeCell="A5" sqref="A5:AG5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06" t="s">
        <v>302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3" ht="24" customHeight="1" x14ac:dyDescent="0.25">
      <c r="A2" s="207" t="s">
        <v>303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08" t="s">
        <v>311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300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3" ht="26.25" customHeight="1" x14ac:dyDescent="0.2">
      <c r="A5" s="213" t="s">
        <v>301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3" ht="12.75" customHeight="1" x14ac:dyDescent="0.2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5"/>
    </row>
    <row r="7" spans="1:33" s="3" customFormat="1" ht="13.5" customHeight="1" x14ac:dyDescent="0.2">
      <c r="A7" s="216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7"/>
      <c r="B8" s="219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28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25" t="s">
        <v>20</v>
      </c>
      <c r="X8" s="225"/>
      <c r="Y8" s="225" t="s">
        <v>21</v>
      </c>
      <c r="Z8" s="225"/>
      <c r="AA8" s="225" t="s">
        <v>22</v>
      </c>
      <c r="AB8" s="22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>
        <v>508</v>
      </c>
      <c r="G11" s="11">
        <v>500</v>
      </c>
      <c r="H11" s="12">
        <v>560</v>
      </c>
      <c r="I11" s="11">
        <v>500</v>
      </c>
      <c r="J11" s="12">
        <v>528</v>
      </c>
      <c r="K11" s="11">
        <v>500</v>
      </c>
      <c r="L11" s="12">
        <v>450</v>
      </c>
      <c r="M11" s="11">
        <v>500</v>
      </c>
      <c r="N11" s="12">
        <v>510</v>
      </c>
      <c r="O11" s="11">
        <v>500</v>
      </c>
      <c r="P11" s="12">
        <v>540</v>
      </c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3096</v>
      </c>
      <c r="AE11" s="14">
        <f>AD11/AC11</f>
        <v>0.51600000000000001</v>
      </c>
      <c r="AF11" s="19">
        <f>100%-AE11</f>
        <v>0.48399999999999999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>
        <v>300</v>
      </c>
      <c r="G12" s="11">
        <v>286</v>
      </c>
      <c r="H12" s="185">
        <v>300</v>
      </c>
      <c r="I12" s="11">
        <v>286</v>
      </c>
      <c r="J12" s="185">
        <v>345</v>
      </c>
      <c r="K12" s="11">
        <v>286</v>
      </c>
      <c r="L12" s="185">
        <v>300</v>
      </c>
      <c r="M12" s="11">
        <v>286</v>
      </c>
      <c r="N12" s="185">
        <v>300</v>
      </c>
      <c r="O12" s="11">
        <v>286</v>
      </c>
      <c r="P12" s="185">
        <v>300</v>
      </c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1845</v>
      </c>
      <c r="AE12" s="14">
        <f t="shared" ref="AE12:AE20" si="1">AD12/AC12</f>
        <v>0.58851674641148322</v>
      </c>
      <c r="AF12" s="19">
        <f t="shared" ref="AF12:AF20" si="2">100%-AE12</f>
        <v>0.41148325358851678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>
        <v>56</v>
      </c>
      <c r="G13" s="11">
        <v>50</v>
      </c>
      <c r="H13" s="185">
        <v>54</v>
      </c>
      <c r="I13" s="11">
        <v>70</v>
      </c>
      <c r="J13" s="185">
        <v>80</v>
      </c>
      <c r="K13" s="11">
        <v>100</v>
      </c>
      <c r="L13" s="185">
        <v>105</v>
      </c>
      <c r="M13" s="11">
        <v>70</v>
      </c>
      <c r="N13" s="185">
        <v>82</v>
      </c>
      <c r="O13" s="11">
        <v>50</v>
      </c>
      <c r="P13" s="185">
        <v>72</v>
      </c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449</v>
      </c>
      <c r="AE13" s="14">
        <f t="shared" si="1"/>
        <v>0.52823529411764703</v>
      </c>
      <c r="AF13" s="19">
        <f t="shared" si="2"/>
        <v>0.47176470588235297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>
        <v>2</v>
      </c>
      <c r="G15" s="11">
        <v>3</v>
      </c>
      <c r="H15" s="185">
        <v>2</v>
      </c>
      <c r="I15" s="11">
        <v>3</v>
      </c>
      <c r="J15" s="185">
        <v>2</v>
      </c>
      <c r="K15" s="11">
        <v>3</v>
      </c>
      <c r="L15" s="185">
        <v>2</v>
      </c>
      <c r="M15" s="11">
        <v>3</v>
      </c>
      <c r="N15" s="185">
        <v>2</v>
      </c>
      <c r="O15" s="11">
        <v>3</v>
      </c>
      <c r="P15" s="185">
        <v>3</v>
      </c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13</v>
      </c>
      <c r="AE15" s="14">
        <f t="shared" si="1"/>
        <v>0.35135135135135137</v>
      </c>
      <c r="AF15" s="195">
        <f>100%-AE12</f>
        <v>0.41148325358851678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>
        <v>0</v>
      </c>
      <c r="G16" s="11">
        <v>1</v>
      </c>
      <c r="H16" s="12">
        <v>1</v>
      </c>
      <c r="I16" s="11">
        <v>1</v>
      </c>
      <c r="J16" s="12">
        <v>1</v>
      </c>
      <c r="K16" s="11">
        <v>1</v>
      </c>
      <c r="L16" s="12">
        <v>4</v>
      </c>
      <c r="M16" s="11">
        <v>1</v>
      </c>
      <c r="N16" s="12">
        <v>5</v>
      </c>
      <c r="O16" s="11">
        <v>1</v>
      </c>
      <c r="P16" s="12">
        <v>3</v>
      </c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14</v>
      </c>
      <c r="AE16" s="14">
        <f t="shared" si="1"/>
        <v>1.1666666666666667</v>
      </c>
      <c r="AF16" s="19">
        <f t="shared" si="2"/>
        <v>-0.16666666666666674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>
        <v>0</v>
      </c>
      <c r="G18" s="11">
        <v>0</v>
      </c>
      <c r="H18" s="12">
        <v>0</v>
      </c>
      <c r="I18" s="11">
        <v>0</v>
      </c>
      <c r="J18" s="12">
        <v>0</v>
      </c>
      <c r="K18" s="11">
        <v>0</v>
      </c>
      <c r="L18" s="12" t="s">
        <v>308</v>
      </c>
      <c r="M18" s="11">
        <v>0</v>
      </c>
      <c r="N18" s="12">
        <v>1</v>
      </c>
      <c r="O18" s="11">
        <v>0</v>
      </c>
      <c r="P18" s="12">
        <v>0</v>
      </c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1</v>
      </c>
      <c r="AE18" s="14">
        <f t="shared" si="1"/>
        <v>0.5</v>
      </c>
      <c r="AF18" s="19">
        <f t="shared" si="2"/>
        <v>0.5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>
        <v>4</v>
      </c>
      <c r="G19" s="11">
        <v>1</v>
      </c>
      <c r="H19" s="12">
        <v>6</v>
      </c>
      <c r="I19" s="11">
        <v>1</v>
      </c>
      <c r="J19" s="12">
        <v>6</v>
      </c>
      <c r="K19" s="11">
        <v>1</v>
      </c>
      <c r="L19" s="12">
        <v>0</v>
      </c>
      <c r="M19" s="11">
        <v>1</v>
      </c>
      <c r="N19" s="12">
        <v>1</v>
      </c>
      <c r="O19" s="11">
        <v>1</v>
      </c>
      <c r="P19" s="12">
        <v>3</v>
      </c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20</v>
      </c>
      <c r="AE19" s="14">
        <f t="shared" si="1"/>
        <v>1.6666666666666667</v>
      </c>
      <c r="AF19" s="19">
        <f t="shared" si="2"/>
        <v>-0.66666666666666674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>
        <v>0</v>
      </c>
      <c r="G20" s="11">
        <v>1</v>
      </c>
      <c r="H20" s="12">
        <v>0</v>
      </c>
      <c r="I20" s="11">
        <v>0</v>
      </c>
      <c r="J20" s="12">
        <v>0</v>
      </c>
      <c r="K20" s="11">
        <v>0</v>
      </c>
      <c r="L20" s="12">
        <v>0</v>
      </c>
      <c r="M20" s="11">
        <v>0</v>
      </c>
      <c r="N20" s="12">
        <v>0</v>
      </c>
      <c r="O20" s="11">
        <v>1</v>
      </c>
      <c r="P20" s="12">
        <v>0</v>
      </c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>
        <v>13</v>
      </c>
      <c r="G23" s="71">
        <v>5</v>
      </c>
      <c r="H23" s="96">
        <v>8</v>
      </c>
      <c r="I23" s="71">
        <v>7</v>
      </c>
      <c r="J23" s="96">
        <v>6</v>
      </c>
      <c r="K23" s="71">
        <v>7</v>
      </c>
      <c r="L23" s="96">
        <v>10</v>
      </c>
      <c r="M23" s="71">
        <v>5</v>
      </c>
      <c r="N23" s="96">
        <v>5</v>
      </c>
      <c r="O23" s="71">
        <v>6</v>
      </c>
      <c r="P23" s="96">
        <v>8</v>
      </c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50</v>
      </c>
      <c r="AE23" s="73">
        <f t="shared" ref="AE23" si="5">AD23/AC23</f>
        <v>0.70422535211267601</v>
      </c>
      <c r="AF23" s="97">
        <f t="shared" ref="AF23" si="6">100%-AE23</f>
        <v>0.29577464788732399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D56B4-45BF-4D1A-A39F-8F32E1C69337}">
  <sheetPr>
    <tabColor rgb="FF00B050"/>
  </sheetPr>
  <dimension ref="A1:AG41"/>
  <sheetViews>
    <sheetView showRuler="0" view="pageBreakPreview" zoomScale="90" zoomScaleNormal="100" zoomScaleSheetLayoutView="90" zoomScalePageLayoutView="81" workbookViewId="0">
      <selection activeCell="A5" sqref="A5:AG5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06" t="s">
        <v>302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3" ht="24" customHeight="1" x14ac:dyDescent="0.25">
      <c r="A2" s="207" t="s">
        <v>303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08" t="s">
        <v>309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300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3" ht="26.25" customHeight="1" x14ac:dyDescent="0.2">
      <c r="A5" s="213" t="s">
        <v>301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3" ht="12.75" customHeight="1" x14ac:dyDescent="0.2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5"/>
    </row>
    <row r="7" spans="1:33" s="3" customFormat="1" ht="13.5" customHeight="1" x14ac:dyDescent="0.2">
      <c r="A7" s="216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7"/>
      <c r="B8" s="219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28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25" t="s">
        <v>20</v>
      </c>
      <c r="X8" s="225"/>
      <c r="Y8" s="225" t="s">
        <v>21</v>
      </c>
      <c r="Z8" s="225"/>
      <c r="AA8" s="225" t="s">
        <v>22</v>
      </c>
      <c r="AB8" s="22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>
        <v>508</v>
      </c>
      <c r="G11" s="11">
        <v>500</v>
      </c>
      <c r="H11" s="12">
        <v>560</v>
      </c>
      <c r="I11" s="11">
        <v>500</v>
      </c>
      <c r="J11" s="12">
        <v>528</v>
      </c>
      <c r="K11" s="11">
        <v>500</v>
      </c>
      <c r="L11" s="12">
        <v>450</v>
      </c>
      <c r="M11" s="11">
        <v>500</v>
      </c>
      <c r="N11" s="12"/>
      <c r="O11" s="11">
        <v>500</v>
      </c>
      <c r="P11" s="12"/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2046</v>
      </c>
      <c r="AE11" s="14">
        <f>AD11/AC11</f>
        <v>0.34100000000000003</v>
      </c>
      <c r="AF11" s="19">
        <f>100%-AE11</f>
        <v>0.65900000000000003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>
        <v>300</v>
      </c>
      <c r="G12" s="11">
        <v>286</v>
      </c>
      <c r="H12" s="185">
        <v>300</v>
      </c>
      <c r="I12" s="11">
        <v>286</v>
      </c>
      <c r="J12" s="185">
        <v>345</v>
      </c>
      <c r="K12" s="11">
        <v>286</v>
      </c>
      <c r="L12" s="185">
        <v>300</v>
      </c>
      <c r="M12" s="11">
        <v>286</v>
      </c>
      <c r="N12" s="185"/>
      <c r="O12" s="11">
        <v>286</v>
      </c>
      <c r="P12" s="185"/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1245</v>
      </c>
      <c r="AE12" s="14">
        <f t="shared" ref="AE12:AE20" si="1">AD12/AC12</f>
        <v>0.39712918660287083</v>
      </c>
      <c r="AF12" s="19">
        <f t="shared" ref="AF12:AF20" si="2">100%-AE12</f>
        <v>0.60287081339712922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>
        <v>56</v>
      </c>
      <c r="G13" s="11">
        <v>50</v>
      </c>
      <c r="H13" s="185">
        <v>54</v>
      </c>
      <c r="I13" s="11">
        <v>70</v>
      </c>
      <c r="J13" s="185">
        <v>80</v>
      </c>
      <c r="K13" s="11">
        <v>100</v>
      </c>
      <c r="L13" s="185">
        <v>105</v>
      </c>
      <c r="M13" s="11">
        <v>70</v>
      </c>
      <c r="N13" s="185"/>
      <c r="O13" s="11">
        <v>50</v>
      </c>
      <c r="P13" s="185"/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295</v>
      </c>
      <c r="AE13" s="14">
        <f t="shared" si="1"/>
        <v>0.34705882352941175</v>
      </c>
      <c r="AF13" s="19">
        <f t="shared" si="2"/>
        <v>0.65294117647058825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>
        <v>2</v>
      </c>
      <c r="G15" s="11">
        <v>3</v>
      </c>
      <c r="H15" s="185">
        <v>2</v>
      </c>
      <c r="I15" s="11">
        <v>3</v>
      </c>
      <c r="J15" s="185">
        <v>2</v>
      </c>
      <c r="K15" s="11">
        <v>3</v>
      </c>
      <c r="L15" s="185">
        <v>2</v>
      </c>
      <c r="M15" s="11">
        <v>3</v>
      </c>
      <c r="N15" s="185"/>
      <c r="O15" s="11">
        <v>3</v>
      </c>
      <c r="P15" s="185"/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8</v>
      </c>
      <c r="AE15" s="14">
        <f t="shared" si="1"/>
        <v>0.21621621621621623</v>
      </c>
      <c r="AF15" s="195">
        <f>100%-AE12</f>
        <v>0.60287081339712922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>
        <v>0</v>
      </c>
      <c r="G16" s="11">
        <v>1</v>
      </c>
      <c r="H16" s="12">
        <v>1</v>
      </c>
      <c r="I16" s="11">
        <v>1</v>
      </c>
      <c r="J16" s="12">
        <v>1</v>
      </c>
      <c r="K16" s="11">
        <v>1</v>
      </c>
      <c r="L16" s="12">
        <v>4</v>
      </c>
      <c r="M16" s="11">
        <v>1</v>
      </c>
      <c r="N16" s="12"/>
      <c r="O16" s="11">
        <v>1</v>
      </c>
      <c r="P16" s="12"/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6</v>
      </c>
      <c r="AE16" s="14">
        <f t="shared" si="1"/>
        <v>0.5</v>
      </c>
      <c r="AF16" s="19">
        <f t="shared" si="2"/>
        <v>0.5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>
        <v>0</v>
      </c>
      <c r="G18" s="11">
        <v>0</v>
      </c>
      <c r="H18" s="12">
        <v>0</v>
      </c>
      <c r="I18" s="11">
        <v>0</v>
      </c>
      <c r="J18" s="12">
        <v>0</v>
      </c>
      <c r="K18" s="11">
        <v>0</v>
      </c>
      <c r="L18" s="12" t="s">
        <v>308</v>
      </c>
      <c r="M18" s="11">
        <v>0</v>
      </c>
      <c r="N18" s="12"/>
      <c r="O18" s="11">
        <v>0</v>
      </c>
      <c r="P18" s="12"/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0</v>
      </c>
      <c r="AE18" s="14">
        <f t="shared" si="1"/>
        <v>0</v>
      </c>
      <c r="AF18" s="19">
        <f t="shared" si="2"/>
        <v>1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>
        <v>4</v>
      </c>
      <c r="G19" s="11">
        <v>1</v>
      </c>
      <c r="H19" s="12">
        <v>6</v>
      </c>
      <c r="I19" s="11">
        <v>1</v>
      </c>
      <c r="J19" s="12">
        <v>6</v>
      </c>
      <c r="K19" s="11">
        <v>1</v>
      </c>
      <c r="L19" s="12">
        <v>0</v>
      </c>
      <c r="M19" s="11">
        <v>1</v>
      </c>
      <c r="N19" s="12"/>
      <c r="O19" s="11">
        <v>1</v>
      </c>
      <c r="P19" s="12"/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16</v>
      </c>
      <c r="AE19" s="14">
        <f t="shared" si="1"/>
        <v>1.3333333333333333</v>
      </c>
      <c r="AF19" s="19">
        <f t="shared" si="2"/>
        <v>-0.33333333333333326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>
        <v>0</v>
      </c>
      <c r="G20" s="11">
        <v>1</v>
      </c>
      <c r="H20" s="12">
        <v>0</v>
      </c>
      <c r="I20" s="11">
        <v>0</v>
      </c>
      <c r="J20" s="12">
        <v>0</v>
      </c>
      <c r="K20" s="11">
        <v>0</v>
      </c>
      <c r="L20" s="12">
        <v>0</v>
      </c>
      <c r="M20" s="11">
        <v>0</v>
      </c>
      <c r="N20" s="12"/>
      <c r="O20" s="11">
        <v>1</v>
      </c>
      <c r="P20" s="12"/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>
        <v>13</v>
      </c>
      <c r="G23" s="71">
        <v>5</v>
      </c>
      <c r="H23" s="96">
        <v>8</v>
      </c>
      <c r="I23" s="71">
        <v>7</v>
      </c>
      <c r="J23" s="96">
        <v>6</v>
      </c>
      <c r="K23" s="71">
        <v>7</v>
      </c>
      <c r="L23" s="96">
        <v>10</v>
      </c>
      <c r="M23" s="71">
        <v>5</v>
      </c>
      <c r="N23" s="96"/>
      <c r="O23" s="71">
        <v>6</v>
      </c>
      <c r="P23" s="96"/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37</v>
      </c>
      <c r="AE23" s="73">
        <f t="shared" ref="AE23" si="5">AD23/AC23</f>
        <v>0.52112676056338025</v>
      </c>
      <c r="AF23" s="97">
        <f t="shared" ref="AF23" si="6">100%-AE23</f>
        <v>0.47887323943661975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773ED-7B02-42FF-9320-A2147F78A64C}">
  <sheetPr>
    <tabColor rgb="FF00B050"/>
  </sheetPr>
  <dimension ref="A1:AG41"/>
  <sheetViews>
    <sheetView showRuler="0" view="pageBreakPreview" zoomScale="90" zoomScaleNormal="100" zoomScaleSheetLayoutView="90" zoomScalePageLayoutView="81" workbookViewId="0">
      <selection activeCell="C12" sqref="C12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06" t="s">
        <v>302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3" ht="24" customHeight="1" x14ac:dyDescent="0.25">
      <c r="A2" s="207" t="s">
        <v>303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08" t="s">
        <v>307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300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3" ht="26.25" customHeight="1" x14ac:dyDescent="0.2">
      <c r="A5" s="213" t="s">
        <v>301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3" ht="12.75" customHeight="1" x14ac:dyDescent="0.2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5"/>
    </row>
    <row r="7" spans="1:33" s="3" customFormat="1" ht="13.5" customHeight="1" x14ac:dyDescent="0.2">
      <c r="A7" s="216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7"/>
      <c r="B8" s="219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28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25" t="s">
        <v>20</v>
      </c>
      <c r="X8" s="225"/>
      <c r="Y8" s="225" t="s">
        <v>21</v>
      </c>
      <c r="Z8" s="225"/>
      <c r="AA8" s="225" t="s">
        <v>22</v>
      </c>
      <c r="AB8" s="22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>
        <v>508</v>
      </c>
      <c r="G11" s="11">
        <v>500</v>
      </c>
      <c r="H11" s="12">
        <v>560</v>
      </c>
      <c r="I11" s="11">
        <v>500</v>
      </c>
      <c r="J11" s="12">
        <v>528</v>
      </c>
      <c r="K11" s="11">
        <v>500</v>
      </c>
      <c r="L11" s="12"/>
      <c r="M11" s="11">
        <v>500</v>
      </c>
      <c r="N11" s="12"/>
      <c r="O11" s="11">
        <v>500</v>
      </c>
      <c r="P11" s="12"/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1596</v>
      </c>
      <c r="AE11" s="14">
        <f>AD11/AC11</f>
        <v>0.26600000000000001</v>
      </c>
      <c r="AF11" s="19">
        <f>100%-AE11</f>
        <v>0.73399999999999999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>
        <v>300</v>
      </c>
      <c r="G12" s="11">
        <v>286</v>
      </c>
      <c r="H12" s="185">
        <v>300</v>
      </c>
      <c r="I12" s="11">
        <v>286</v>
      </c>
      <c r="J12" s="185">
        <v>345</v>
      </c>
      <c r="K12" s="11">
        <v>286</v>
      </c>
      <c r="L12" s="185"/>
      <c r="M12" s="11">
        <v>286</v>
      </c>
      <c r="N12" s="185"/>
      <c r="O12" s="11">
        <v>286</v>
      </c>
      <c r="P12" s="185"/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945</v>
      </c>
      <c r="AE12" s="14">
        <f t="shared" ref="AE12:AE20" si="1">AD12/AC12</f>
        <v>0.30143540669856461</v>
      </c>
      <c r="AF12" s="19">
        <f t="shared" ref="AF12:AF20" si="2">100%-AE12</f>
        <v>0.69856459330143539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>
        <v>56</v>
      </c>
      <c r="G13" s="11">
        <v>50</v>
      </c>
      <c r="H13" s="185">
        <v>54</v>
      </c>
      <c r="I13" s="11">
        <v>70</v>
      </c>
      <c r="J13" s="185">
        <v>80</v>
      </c>
      <c r="K13" s="11">
        <v>100</v>
      </c>
      <c r="L13" s="185"/>
      <c r="M13" s="11">
        <v>70</v>
      </c>
      <c r="N13" s="185"/>
      <c r="O13" s="11">
        <v>50</v>
      </c>
      <c r="P13" s="185"/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190</v>
      </c>
      <c r="AE13" s="14">
        <f t="shared" si="1"/>
        <v>0.22352941176470589</v>
      </c>
      <c r="AF13" s="19">
        <f t="shared" si="2"/>
        <v>0.77647058823529413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>
        <v>2</v>
      </c>
      <c r="G15" s="11">
        <v>3</v>
      </c>
      <c r="H15" s="185">
        <v>2</v>
      </c>
      <c r="I15" s="11">
        <v>3</v>
      </c>
      <c r="J15" s="185">
        <v>2</v>
      </c>
      <c r="K15" s="11">
        <v>3</v>
      </c>
      <c r="L15" s="185"/>
      <c r="M15" s="11">
        <v>3</v>
      </c>
      <c r="N15" s="185"/>
      <c r="O15" s="11">
        <v>3</v>
      </c>
      <c r="P15" s="185"/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6</v>
      </c>
      <c r="AE15" s="14">
        <f t="shared" si="1"/>
        <v>0.16216216216216217</v>
      </c>
      <c r="AF15" s="195">
        <f>100%-AE12</f>
        <v>0.69856459330143539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>
        <v>0</v>
      </c>
      <c r="G16" s="11">
        <v>1</v>
      </c>
      <c r="H16" s="12">
        <v>1</v>
      </c>
      <c r="I16" s="11">
        <v>1</v>
      </c>
      <c r="J16" s="12">
        <v>1</v>
      </c>
      <c r="K16" s="11">
        <v>1</v>
      </c>
      <c r="L16" s="12"/>
      <c r="M16" s="11">
        <v>1</v>
      </c>
      <c r="N16" s="12"/>
      <c r="O16" s="11">
        <v>1</v>
      </c>
      <c r="P16" s="12"/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2</v>
      </c>
      <c r="AE16" s="14">
        <f t="shared" si="1"/>
        <v>0.16666666666666666</v>
      </c>
      <c r="AF16" s="19">
        <f t="shared" si="2"/>
        <v>0.83333333333333337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>
        <v>0</v>
      </c>
      <c r="G18" s="11">
        <v>0</v>
      </c>
      <c r="H18" s="12">
        <v>0</v>
      </c>
      <c r="I18" s="11">
        <v>0</v>
      </c>
      <c r="J18" s="12">
        <v>0</v>
      </c>
      <c r="K18" s="11">
        <v>0</v>
      </c>
      <c r="L18" s="12"/>
      <c r="M18" s="11">
        <v>0</v>
      </c>
      <c r="N18" s="12"/>
      <c r="O18" s="11">
        <v>0</v>
      </c>
      <c r="P18" s="12"/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0</v>
      </c>
      <c r="AE18" s="14">
        <f t="shared" si="1"/>
        <v>0</v>
      </c>
      <c r="AF18" s="19">
        <f t="shared" si="2"/>
        <v>1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>
        <v>4</v>
      </c>
      <c r="G19" s="11">
        <v>1</v>
      </c>
      <c r="H19" s="12">
        <v>6</v>
      </c>
      <c r="I19" s="11">
        <v>1</v>
      </c>
      <c r="J19" s="12">
        <v>6</v>
      </c>
      <c r="K19" s="11">
        <v>1</v>
      </c>
      <c r="L19" s="12"/>
      <c r="M19" s="11">
        <v>1</v>
      </c>
      <c r="N19" s="12"/>
      <c r="O19" s="11">
        <v>1</v>
      </c>
      <c r="P19" s="12"/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16</v>
      </c>
      <c r="AE19" s="14">
        <f t="shared" si="1"/>
        <v>1.3333333333333333</v>
      </c>
      <c r="AF19" s="19">
        <f t="shared" si="2"/>
        <v>-0.33333333333333326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>
        <v>0</v>
      </c>
      <c r="G20" s="11">
        <v>1</v>
      </c>
      <c r="H20" s="12">
        <v>0</v>
      </c>
      <c r="I20" s="11">
        <v>0</v>
      </c>
      <c r="J20" s="12">
        <v>0</v>
      </c>
      <c r="K20" s="11">
        <v>0</v>
      </c>
      <c r="L20" s="12"/>
      <c r="M20" s="11">
        <v>0</v>
      </c>
      <c r="N20" s="12"/>
      <c r="O20" s="11">
        <v>1</v>
      </c>
      <c r="P20" s="12"/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>
        <v>13</v>
      </c>
      <c r="G23" s="71">
        <v>5</v>
      </c>
      <c r="H23" s="96">
        <v>8</v>
      </c>
      <c r="I23" s="71">
        <v>7</v>
      </c>
      <c r="J23" s="96">
        <v>6</v>
      </c>
      <c r="K23" s="71">
        <v>7</v>
      </c>
      <c r="L23" s="96"/>
      <c r="M23" s="71">
        <v>5</v>
      </c>
      <c r="N23" s="96"/>
      <c r="O23" s="71">
        <v>6</v>
      </c>
      <c r="P23" s="96"/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27</v>
      </c>
      <c r="AE23" s="73">
        <f t="shared" ref="AE23" si="5">AD23/AC23</f>
        <v>0.38028169014084506</v>
      </c>
      <c r="AF23" s="97">
        <f t="shared" ref="AF23" si="6">100%-AE23</f>
        <v>0.61971830985915499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665AB-89F1-4A5E-8FAE-71B1BDCD9F34}">
  <sheetPr>
    <tabColor rgb="FF00B050"/>
  </sheetPr>
  <dimension ref="A1:AG41"/>
  <sheetViews>
    <sheetView showRuler="0" view="pageBreakPreview" zoomScale="90" zoomScaleNormal="100" zoomScaleSheetLayoutView="90" zoomScalePageLayoutView="81" workbookViewId="0">
      <selection activeCell="A4" sqref="A4:L4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06" t="s">
        <v>302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3" ht="24" customHeight="1" x14ac:dyDescent="0.25">
      <c r="A2" s="207" t="s">
        <v>303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08" t="s">
        <v>306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300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3" ht="26.25" customHeight="1" x14ac:dyDescent="0.2">
      <c r="A5" s="213" t="s">
        <v>301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3" ht="12.75" customHeight="1" x14ac:dyDescent="0.2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5"/>
    </row>
    <row r="7" spans="1:33" s="3" customFormat="1" ht="13.5" customHeight="1" x14ac:dyDescent="0.2">
      <c r="A7" s="216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7"/>
      <c r="B8" s="219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28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25" t="s">
        <v>20</v>
      </c>
      <c r="X8" s="225"/>
      <c r="Y8" s="225" t="s">
        <v>21</v>
      </c>
      <c r="Z8" s="225"/>
      <c r="AA8" s="225" t="s">
        <v>22</v>
      </c>
      <c r="AB8" s="22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>
        <v>508</v>
      </c>
      <c r="G11" s="11">
        <v>500</v>
      </c>
      <c r="H11" s="12">
        <v>560</v>
      </c>
      <c r="I11" s="11">
        <v>500</v>
      </c>
      <c r="J11" s="12"/>
      <c r="K11" s="11">
        <v>500</v>
      </c>
      <c r="L11" s="12"/>
      <c r="M11" s="11">
        <v>500</v>
      </c>
      <c r="N11" s="12"/>
      <c r="O11" s="11">
        <v>500</v>
      </c>
      <c r="P11" s="12"/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1068</v>
      </c>
      <c r="AE11" s="14">
        <f>AD11/AC11</f>
        <v>0.17799999999999999</v>
      </c>
      <c r="AF11" s="19">
        <f>100%-AE11</f>
        <v>0.82200000000000006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>
        <v>300</v>
      </c>
      <c r="G12" s="11">
        <v>286</v>
      </c>
      <c r="H12" s="185">
        <v>300</v>
      </c>
      <c r="I12" s="11">
        <v>286</v>
      </c>
      <c r="J12" s="185"/>
      <c r="K12" s="11">
        <v>286</v>
      </c>
      <c r="L12" s="185"/>
      <c r="M12" s="11">
        <v>286</v>
      </c>
      <c r="N12" s="185"/>
      <c r="O12" s="11">
        <v>286</v>
      </c>
      <c r="P12" s="185"/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600</v>
      </c>
      <c r="AE12" s="14">
        <f t="shared" ref="AE12:AE20" si="1">AD12/AC12</f>
        <v>0.19138755980861244</v>
      </c>
      <c r="AF12" s="19">
        <f t="shared" ref="AF12:AF20" si="2">100%-AE12</f>
        <v>0.80861244019138756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>
        <v>56</v>
      </c>
      <c r="G13" s="11">
        <v>50</v>
      </c>
      <c r="H13" s="185">
        <v>54</v>
      </c>
      <c r="I13" s="11">
        <v>70</v>
      </c>
      <c r="J13" s="185"/>
      <c r="K13" s="11">
        <v>100</v>
      </c>
      <c r="L13" s="185"/>
      <c r="M13" s="11">
        <v>70</v>
      </c>
      <c r="N13" s="185"/>
      <c r="O13" s="11">
        <v>50</v>
      </c>
      <c r="P13" s="185"/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110</v>
      </c>
      <c r="AE13" s="14">
        <f t="shared" si="1"/>
        <v>0.12941176470588237</v>
      </c>
      <c r="AF13" s="19">
        <f t="shared" si="2"/>
        <v>0.87058823529411766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>
        <v>2</v>
      </c>
      <c r="G15" s="11">
        <v>3</v>
      </c>
      <c r="H15" s="185">
        <v>2</v>
      </c>
      <c r="I15" s="11">
        <v>3</v>
      </c>
      <c r="J15" s="185"/>
      <c r="K15" s="11">
        <v>3</v>
      </c>
      <c r="L15" s="185"/>
      <c r="M15" s="11">
        <v>3</v>
      </c>
      <c r="N15" s="185"/>
      <c r="O15" s="11">
        <v>3</v>
      </c>
      <c r="P15" s="185"/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4</v>
      </c>
      <c r="AE15" s="14">
        <f t="shared" si="1"/>
        <v>0.10810810810810811</v>
      </c>
      <c r="AF15" s="195">
        <f>100%-AE12</f>
        <v>0.80861244019138756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>
        <v>0</v>
      </c>
      <c r="G16" s="11">
        <v>1</v>
      </c>
      <c r="H16" s="12">
        <v>1</v>
      </c>
      <c r="I16" s="11">
        <v>1</v>
      </c>
      <c r="J16" s="12"/>
      <c r="K16" s="11">
        <v>1</v>
      </c>
      <c r="L16" s="12"/>
      <c r="M16" s="11">
        <v>1</v>
      </c>
      <c r="N16" s="12"/>
      <c r="O16" s="11">
        <v>1</v>
      </c>
      <c r="P16" s="12"/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1</v>
      </c>
      <c r="AE16" s="14">
        <f t="shared" si="1"/>
        <v>8.3333333333333329E-2</v>
      </c>
      <c r="AF16" s="19">
        <f t="shared" si="2"/>
        <v>0.91666666666666663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>
        <v>0</v>
      </c>
      <c r="G18" s="11">
        <v>0</v>
      </c>
      <c r="H18" s="12">
        <v>0</v>
      </c>
      <c r="I18" s="11">
        <v>0</v>
      </c>
      <c r="J18" s="12"/>
      <c r="K18" s="11">
        <v>0</v>
      </c>
      <c r="L18" s="12"/>
      <c r="M18" s="11">
        <v>0</v>
      </c>
      <c r="N18" s="12"/>
      <c r="O18" s="11">
        <v>0</v>
      </c>
      <c r="P18" s="12"/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0</v>
      </c>
      <c r="AE18" s="14">
        <f t="shared" si="1"/>
        <v>0</v>
      </c>
      <c r="AF18" s="19">
        <f t="shared" si="2"/>
        <v>1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>
        <v>4</v>
      </c>
      <c r="G19" s="11">
        <v>1</v>
      </c>
      <c r="H19" s="12">
        <v>6</v>
      </c>
      <c r="I19" s="11">
        <v>1</v>
      </c>
      <c r="J19" s="12"/>
      <c r="K19" s="11">
        <v>1</v>
      </c>
      <c r="L19" s="12"/>
      <c r="M19" s="11">
        <v>1</v>
      </c>
      <c r="N19" s="12"/>
      <c r="O19" s="11">
        <v>1</v>
      </c>
      <c r="P19" s="12"/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10</v>
      </c>
      <c r="AE19" s="14">
        <f t="shared" si="1"/>
        <v>0.83333333333333337</v>
      </c>
      <c r="AF19" s="19">
        <f t="shared" si="2"/>
        <v>0.16666666666666663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>
        <v>0</v>
      </c>
      <c r="G20" s="11">
        <v>1</v>
      </c>
      <c r="H20" s="12">
        <v>0</v>
      </c>
      <c r="I20" s="11">
        <v>0</v>
      </c>
      <c r="J20" s="12"/>
      <c r="K20" s="11">
        <v>0</v>
      </c>
      <c r="L20" s="12"/>
      <c r="M20" s="11">
        <v>0</v>
      </c>
      <c r="N20" s="12"/>
      <c r="O20" s="11">
        <v>1</v>
      </c>
      <c r="P20" s="12"/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>
        <v>13</v>
      </c>
      <c r="G23" s="71">
        <v>5</v>
      </c>
      <c r="H23" s="96">
        <v>8</v>
      </c>
      <c r="I23" s="71">
        <v>7</v>
      </c>
      <c r="J23" s="96"/>
      <c r="K23" s="71">
        <v>7</v>
      </c>
      <c r="L23" s="96"/>
      <c r="M23" s="71">
        <v>5</v>
      </c>
      <c r="N23" s="96"/>
      <c r="O23" s="71">
        <v>6</v>
      </c>
      <c r="P23" s="96"/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21</v>
      </c>
      <c r="AE23" s="73">
        <f t="shared" ref="AE23" si="5">AD23/AC23</f>
        <v>0.29577464788732394</v>
      </c>
      <c r="AF23" s="97">
        <f t="shared" ref="AF23" si="6">100%-AE23</f>
        <v>0.70422535211267601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17</vt:i4>
      </vt:variant>
    </vt:vector>
  </HeadingPairs>
  <TitlesOfParts>
    <vt:vector size="36" baseType="lpstr">
      <vt:lpstr>005</vt:lpstr>
      <vt:lpstr>Hoja2</vt:lpstr>
      <vt:lpstr>018</vt:lpstr>
      <vt:lpstr>021</vt:lpstr>
      <vt:lpstr>POA JUNIO 2026</vt:lpstr>
      <vt:lpstr>POA MAYO 2026</vt:lpstr>
      <vt:lpstr>POA ABRIL 2026</vt:lpstr>
      <vt:lpstr>POA MARZO 2026</vt:lpstr>
      <vt:lpstr>POA FEBRERO 2026 </vt:lpstr>
      <vt:lpstr>POA ENERO 2026</vt:lpstr>
      <vt:lpstr>POA PROGRAM.</vt:lpstr>
      <vt:lpstr>juez mpal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  <vt:lpstr>'juez mpal'!Área_de_impresión</vt:lpstr>
      <vt:lpstr>'POA ABRIL 2026'!Área_de_impresión</vt:lpstr>
      <vt:lpstr>'POA ENERO 2026'!Área_de_impresión</vt:lpstr>
      <vt:lpstr>'POA FEBRERO 2026 '!Área_de_impresión</vt:lpstr>
      <vt:lpstr>'POA JUNIO 2026'!Área_de_impresión</vt:lpstr>
      <vt:lpstr>'POA MARZO 2026'!Área_de_impresión</vt:lpstr>
      <vt:lpstr>'POA MAYO 2026'!Área_de_impresión</vt:lpstr>
      <vt:lpstr>'POA PROGRAM.'!Área_de_impresión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Seguridad Pública</cp:lastModifiedBy>
  <cp:lastPrinted>2026-07-03T18:35:13Z</cp:lastPrinted>
  <dcterms:created xsi:type="dcterms:W3CDTF">2022-04-05T23:36:35Z</dcterms:created>
  <dcterms:modified xsi:type="dcterms:W3CDTF">2026-07-03T18:35:28Z</dcterms:modified>
</cp:coreProperties>
</file>