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SERVIDOR\Documents\ZAC 2024-2027\inicial 2026\POA AUTORIZADO POR CABILDO\anual\"/>
    </mc:Choice>
  </mc:AlternateContent>
  <xr:revisionPtr revIDLastSave="0" documentId="8_{EAD27F59-145B-441D-9180-0D122D89ACAA}" xr6:coauthVersionLast="47" xr6:coauthVersionMax="47" xr10:uidLastSave="{00000000-0000-0000-0000-000000000000}"/>
  <bookViews>
    <workbookView xWindow="-120" yWindow="-120" windowWidth="29040" windowHeight="15840" firstSheet="9" activeTab="9" xr2:uid="{00000000-000D-0000-FFFF-FFFF00000000}"/>
  </bookViews>
  <sheets>
    <sheet name="005" sheetId="3" state="hidden" r:id="rId1"/>
    <sheet name="Hoja2" sheetId="11" state="hidden" r:id="rId2"/>
    <sheet name="018" sheetId="1" state="hidden" r:id="rId3"/>
    <sheet name="021" sheetId="5" state="hidden" r:id="rId4"/>
    <sheet name="024" sheetId="2" state="hidden" r:id="rId5"/>
    <sheet name="032" sheetId="4" state="hidden" r:id="rId6"/>
    <sheet name="033" sheetId="6" state="hidden" r:id="rId7"/>
    <sheet name="034" sheetId="7" state="hidden" r:id="rId8"/>
    <sheet name="036" sheetId="8" state="hidden" r:id="rId9"/>
    <sheet name="036 enero a Diciembre" sheetId="12" r:id="rId10"/>
    <sheet name="Enero" sheetId="24" state="hidden" r:id="rId11"/>
    <sheet name="Febrero" sheetId="25" state="hidden" r:id="rId12"/>
    <sheet name="marzo" sheetId="28" state="hidden" r:id="rId13"/>
    <sheet name="Hoja1" sheetId="10" state="hidden" r:id="rId14"/>
    <sheet name="responsables" sheetId="9" state="hidden" r:id="rId15"/>
  </sheets>
  <definedNames>
    <definedName name="_xlnm.Print_Area" localSheetId="0">'005'!$A$1:$AH$36</definedName>
    <definedName name="_xlnm.Print_Area" localSheetId="2">'018'!$A$1:$AG$32</definedName>
    <definedName name="_xlnm.Print_Area" localSheetId="3">'021'!$A$1:$AH$33</definedName>
    <definedName name="_xlnm.Print_Area" localSheetId="4">'024'!$A$1:$AH$35</definedName>
    <definedName name="_xlnm.Print_Area" localSheetId="5">'032'!$A$1:$AG$31</definedName>
    <definedName name="_xlnm.Print_Area" localSheetId="6">'033'!$A$1:$AH$39</definedName>
    <definedName name="_xlnm.Print_Area" localSheetId="7">'034'!$A$1:$AH$29</definedName>
    <definedName name="_xlnm.Print_Area" localSheetId="8">'036'!$A$1:$AG$33</definedName>
    <definedName name="_xlnm.Print_Area" localSheetId="9">'036 enero a Diciembre'!$A$1:$AG$33</definedName>
    <definedName name="_xlnm.Print_Area" localSheetId="10">Enero!$A$1:$AG$33</definedName>
    <definedName name="_xlnm.Print_Area" localSheetId="11">Febrero!$A$1:$AG$33</definedName>
    <definedName name="_xlnm.Print_Area" localSheetId="1">Hoja2!$A$1:$H$20</definedName>
    <definedName name="_xlnm.Print_Area" localSheetId="12">marzo!$A$1:$AG$33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22" i="28" l="1"/>
  <c r="AE22" i="28" s="1"/>
  <c r="AF22" i="28" s="1"/>
  <c r="AC22" i="28"/>
  <c r="D22" i="28"/>
  <c r="AD21" i="28"/>
  <c r="AE21" i="28" s="1"/>
  <c r="AF21" i="28" s="1"/>
  <c r="AC21" i="28"/>
  <c r="D21" i="28"/>
  <c r="AD18" i="28"/>
  <c r="AE18" i="28" s="1"/>
  <c r="AF18" i="28" s="1"/>
  <c r="AC18" i="28"/>
  <c r="D18" i="28"/>
  <c r="AD17" i="28"/>
  <c r="AE17" i="28" s="1"/>
  <c r="AF17" i="28" s="1"/>
  <c r="AC17" i="28"/>
  <c r="D17" i="28"/>
  <c r="AD16" i="28"/>
  <c r="AC16" i="28"/>
  <c r="AE16" i="28" s="1"/>
  <c r="AF16" i="28" s="1"/>
  <c r="D16" i="28"/>
  <c r="AD13" i="28"/>
  <c r="AE13" i="28" s="1"/>
  <c r="AF13" i="28" s="1"/>
  <c r="AC13" i="28"/>
  <c r="D13" i="28"/>
  <c r="AD12" i="28"/>
  <c r="AE12" i="28" s="1"/>
  <c r="AF12" i="28" s="1"/>
  <c r="AC12" i="28"/>
  <c r="D12" i="28"/>
  <c r="AD22" i="25"/>
  <c r="AE22" i="25" s="1"/>
  <c r="AF22" i="25" s="1"/>
  <c r="AC22" i="25"/>
  <c r="D22" i="25"/>
  <c r="AD21" i="25"/>
  <c r="AE21" i="25" s="1"/>
  <c r="AF21" i="25" s="1"/>
  <c r="AC21" i="25"/>
  <c r="D21" i="25"/>
  <c r="AE18" i="25"/>
  <c r="AF18" i="25" s="1"/>
  <c r="AD18" i="25"/>
  <c r="AC18" i="25"/>
  <c r="D18" i="25"/>
  <c r="AD17" i="25"/>
  <c r="AE17" i="25" s="1"/>
  <c r="AF17" i="25" s="1"/>
  <c r="AC17" i="25"/>
  <c r="D17" i="25"/>
  <c r="AD16" i="25"/>
  <c r="AC16" i="25"/>
  <c r="AE16" i="25" s="1"/>
  <c r="AF16" i="25" s="1"/>
  <c r="D16" i="25"/>
  <c r="AD13" i="25"/>
  <c r="AE13" i="25" s="1"/>
  <c r="AF13" i="25" s="1"/>
  <c r="AC13" i="25"/>
  <c r="D13" i="25"/>
  <c r="AD12" i="25"/>
  <c r="AE12" i="25" s="1"/>
  <c r="AF12" i="25" s="1"/>
  <c r="AC12" i="25"/>
  <c r="D12" i="25"/>
  <c r="AD22" i="24"/>
  <c r="AE22" i="24" s="1"/>
  <c r="AF22" i="24" s="1"/>
  <c r="AC22" i="24"/>
  <c r="D22" i="24"/>
  <c r="AD21" i="24"/>
  <c r="AE21" i="24" s="1"/>
  <c r="AF21" i="24" s="1"/>
  <c r="AC21" i="24"/>
  <c r="D21" i="24"/>
  <c r="AD18" i="24"/>
  <c r="AE18" i="24" s="1"/>
  <c r="AF18" i="24" s="1"/>
  <c r="AC18" i="24"/>
  <c r="D18" i="24"/>
  <c r="AD17" i="24"/>
  <c r="AC17" i="24"/>
  <c r="D17" i="24"/>
  <c r="AD16" i="24"/>
  <c r="AC16" i="24"/>
  <c r="D16" i="24"/>
  <c r="AD13" i="24"/>
  <c r="AE13" i="24" s="1"/>
  <c r="AF13" i="24" s="1"/>
  <c r="AC13" i="24"/>
  <c r="D13" i="24"/>
  <c r="AE12" i="24"/>
  <c r="AF12" i="24" s="1"/>
  <c r="AD12" i="24"/>
  <c r="AC12" i="24"/>
  <c r="D12" i="24"/>
  <c r="AE17" i="24" l="1"/>
  <c r="AF17" i="24" s="1"/>
  <c r="AE16" i="24"/>
  <c r="AF16" i="24" s="1"/>
  <c r="AD22" i="12"/>
  <c r="AE22" i="12" s="1"/>
  <c r="AF22" i="12" s="1"/>
  <c r="AC22" i="12"/>
  <c r="D22" i="12"/>
  <c r="AD21" i="12"/>
  <c r="AC21" i="12"/>
  <c r="D21" i="12"/>
  <c r="AD18" i="12"/>
  <c r="AE18" i="12" s="1"/>
  <c r="AF18" i="12" s="1"/>
  <c r="AC18" i="12"/>
  <c r="D18" i="12"/>
  <c r="AD17" i="12"/>
  <c r="AC17" i="12"/>
  <c r="D17" i="12"/>
  <c r="AD16" i="12"/>
  <c r="AE16" i="12" s="1"/>
  <c r="AF16" i="12" s="1"/>
  <c r="AC16" i="12"/>
  <c r="D16" i="12"/>
  <c r="AD13" i="12"/>
  <c r="AE13" i="12" s="1"/>
  <c r="AF13" i="12" s="1"/>
  <c r="AC13" i="12"/>
  <c r="D13" i="12"/>
  <c r="AD12" i="12"/>
  <c r="AC12" i="12"/>
  <c r="D12" i="12"/>
  <c r="AD13" i="4"/>
  <c r="AD18" i="8"/>
  <c r="AE18" i="8" s="1"/>
  <c r="AF18" i="8" s="1"/>
  <c r="D17" i="8"/>
  <c r="D22" i="8"/>
  <c r="D21" i="8"/>
  <c r="D18" i="8"/>
  <c r="D16" i="8"/>
  <c r="D13" i="8"/>
  <c r="D12" i="8"/>
  <c r="D17" i="7"/>
  <c r="D16" i="7"/>
  <c r="D13" i="7"/>
  <c r="D12" i="7"/>
  <c r="D28" i="6"/>
  <c r="D27" i="6"/>
  <c r="D24" i="6"/>
  <c r="D23" i="6"/>
  <c r="D22" i="6"/>
  <c r="D21" i="6"/>
  <c r="D18" i="6"/>
  <c r="D17" i="6"/>
  <c r="D16" i="6"/>
  <c r="D13" i="6"/>
  <c r="D12" i="6"/>
  <c r="D20" i="4"/>
  <c r="D19" i="4"/>
  <c r="D18" i="4"/>
  <c r="D15" i="4"/>
  <c r="D14" i="4"/>
  <c r="D13" i="4"/>
  <c r="D12" i="4"/>
  <c r="D26" i="3"/>
  <c r="D23" i="3"/>
  <c r="D22" i="3"/>
  <c r="D21" i="3"/>
  <c r="D18" i="3"/>
  <c r="D17" i="3"/>
  <c r="D13" i="3"/>
  <c r="D12" i="3"/>
  <c r="D24" i="2"/>
  <c r="D23" i="2"/>
  <c r="D20" i="2"/>
  <c r="D19" i="2"/>
  <c r="D18" i="2"/>
  <c r="D17" i="2"/>
  <c r="D16" i="2"/>
  <c r="D15" i="2"/>
  <c r="D12" i="2"/>
  <c r="AD12" i="5"/>
  <c r="AC12" i="5"/>
  <c r="D12" i="5"/>
  <c r="D22" i="5"/>
  <c r="D21" i="5"/>
  <c r="D20" i="5"/>
  <c r="D17" i="5"/>
  <c r="D16" i="5"/>
  <c r="D13" i="5"/>
  <c r="AD22" i="8"/>
  <c r="AC22" i="8"/>
  <c r="AD21" i="8"/>
  <c r="AE21" i="8" s="1"/>
  <c r="AF21" i="8" s="1"/>
  <c r="AC21" i="8"/>
  <c r="AC18" i="8"/>
  <c r="AD17" i="8"/>
  <c r="AC17" i="8"/>
  <c r="AD16" i="8"/>
  <c r="AC16" i="8"/>
  <c r="AD13" i="8"/>
  <c r="AE13" i="8" s="1"/>
  <c r="AF13" i="8" s="1"/>
  <c r="AC13" i="8"/>
  <c r="AD12" i="8"/>
  <c r="AC12" i="8"/>
  <c r="AE21" i="12" l="1"/>
  <c r="AF21" i="12" s="1"/>
  <c r="AE17" i="12"/>
  <c r="AF17" i="12" s="1"/>
  <c r="AE12" i="12"/>
  <c r="AF12" i="12" s="1"/>
  <c r="AE22" i="8"/>
  <c r="AF22" i="8" s="1"/>
  <c r="AE17" i="8"/>
  <c r="AF17" i="8" s="1"/>
  <c r="AE16" i="8"/>
  <c r="AF16" i="8" s="1"/>
  <c r="AE12" i="8"/>
  <c r="AF12" i="8" s="1"/>
  <c r="AD17" i="7"/>
  <c r="AC17" i="7"/>
  <c r="AD16" i="7"/>
  <c r="AC16" i="7"/>
  <c r="AD13" i="7"/>
  <c r="AC13" i="7"/>
  <c r="AD12" i="7"/>
  <c r="AC12" i="7"/>
  <c r="AE17" i="7" l="1"/>
  <c r="AF17" i="7" s="1"/>
  <c r="AE16" i="7"/>
  <c r="AF16" i="7" s="1"/>
  <c r="AE13" i="7"/>
  <c r="AF13" i="7" s="1"/>
  <c r="AE12" i="7"/>
  <c r="AF12" i="7" s="1"/>
  <c r="AD28" i="6"/>
  <c r="AC28" i="6"/>
  <c r="AD27" i="6"/>
  <c r="AE27" i="6" s="1"/>
  <c r="AF27" i="6" s="1"/>
  <c r="AC27" i="6"/>
  <c r="AD24" i="6"/>
  <c r="AC24" i="6"/>
  <c r="AD23" i="6"/>
  <c r="AC23" i="6"/>
  <c r="AD22" i="6"/>
  <c r="AC22" i="6"/>
  <c r="AD21" i="6"/>
  <c r="AC21" i="6"/>
  <c r="AD18" i="6"/>
  <c r="AC18" i="6"/>
  <c r="AD17" i="6"/>
  <c r="AE17" i="6" s="1"/>
  <c r="AF17" i="6" s="1"/>
  <c r="AC17" i="6"/>
  <c r="AD16" i="6"/>
  <c r="AC16" i="6"/>
  <c r="AD13" i="6"/>
  <c r="AC13" i="6"/>
  <c r="AD12" i="6"/>
  <c r="AE12" i="6" s="1"/>
  <c r="AF12" i="6" s="1"/>
  <c r="AC12" i="6"/>
  <c r="AE28" i="6" l="1"/>
  <c r="AF28" i="6" s="1"/>
  <c r="AE24" i="6"/>
  <c r="AF24" i="6" s="1"/>
  <c r="AE23" i="6"/>
  <c r="AF23" i="6" s="1"/>
  <c r="AE22" i="6"/>
  <c r="AF22" i="6" s="1"/>
  <c r="AE21" i="6"/>
  <c r="AF21" i="6" s="1"/>
  <c r="AE18" i="6"/>
  <c r="AF18" i="6" s="1"/>
  <c r="AE16" i="6"/>
  <c r="AF16" i="6" s="1"/>
  <c r="AE13" i="6"/>
  <c r="AF13" i="6" s="1"/>
  <c r="AD22" i="5"/>
  <c r="AC22" i="5"/>
  <c r="AD21" i="5"/>
  <c r="AC21" i="5"/>
  <c r="AD20" i="5"/>
  <c r="AC20" i="5"/>
  <c r="AD17" i="5"/>
  <c r="AC17" i="5"/>
  <c r="AD16" i="5"/>
  <c r="AC16" i="5"/>
  <c r="AD13" i="5"/>
  <c r="AC13" i="5"/>
  <c r="AE22" i="5" l="1"/>
  <c r="AF22" i="5" s="1"/>
  <c r="AE21" i="5"/>
  <c r="AF21" i="5" s="1"/>
  <c r="AE20" i="5"/>
  <c r="AF20" i="5" s="1"/>
  <c r="AE17" i="5"/>
  <c r="AF17" i="5" s="1"/>
  <c r="AE16" i="5"/>
  <c r="AF16" i="5" s="1"/>
  <c r="AE13" i="5"/>
  <c r="AF13" i="5" s="1"/>
  <c r="AE12" i="5"/>
  <c r="AF12" i="5" s="1"/>
  <c r="AD20" i="4"/>
  <c r="AC20" i="4"/>
  <c r="AD19" i="4"/>
  <c r="AC19" i="4"/>
  <c r="AD18" i="4"/>
  <c r="AC18" i="4"/>
  <c r="AD15" i="4"/>
  <c r="AC15" i="4"/>
  <c r="AD14" i="4"/>
  <c r="AE14" i="4" s="1"/>
  <c r="AF14" i="4" s="1"/>
  <c r="AC14" i="4"/>
  <c r="AC13" i="4"/>
  <c r="AD12" i="4"/>
  <c r="AE12" i="4" s="1"/>
  <c r="AF12" i="4" s="1"/>
  <c r="AC12" i="4"/>
  <c r="AE20" i="4" l="1"/>
  <c r="AF20" i="4" s="1"/>
  <c r="AE19" i="4"/>
  <c r="AF19" i="4" s="1"/>
  <c r="AE18" i="4"/>
  <c r="AF18" i="4" s="1"/>
  <c r="AE15" i="4"/>
  <c r="AF15" i="4" s="1"/>
  <c r="AE13" i="4"/>
  <c r="AF13" i="4" s="1"/>
  <c r="AD26" i="3"/>
  <c r="AC26" i="3"/>
  <c r="AD23" i="3"/>
  <c r="AC23" i="3"/>
  <c r="AD22" i="3"/>
  <c r="AC22" i="3"/>
  <c r="AD21" i="3"/>
  <c r="AC21" i="3"/>
  <c r="AD18" i="3"/>
  <c r="AC18" i="3"/>
  <c r="AD17" i="3"/>
  <c r="AC17" i="3"/>
  <c r="AD14" i="3"/>
  <c r="AC14" i="3"/>
  <c r="AD13" i="3"/>
  <c r="AC13" i="3"/>
  <c r="AD12" i="3"/>
  <c r="AC12" i="3"/>
  <c r="AE26" i="3" l="1"/>
  <c r="AF26" i="3" s="1"/>
  <c r="AE23" i="3"/>
  <c r="AF23" i="3" s="1"/>
  <c r="AE22" i="3"/>
  <c r="AF22" i="3" s="1"/>
  <c r="AE21" i="3"/>
  <c r="AF21" i="3" s="1"/>
  <c r="AE18" i="3"/>
  <c r="AF18" i="3" s="1"/>
  <c r="AE17" i="3"/>
  <c r="AF17" i="3" s="1"/>
  <c r="AE14" i="3"/>
  <c r="AF14" i="3" s="1"/>
  <c r="AE13" i="3"/>
  <c r="AF13" i="3" s="1"/>
  <c r="AE12" i="3"/>
  <c r="AF12" i="3" s="1"/>
  <c r="AD24" i="2"/>
  <c r="AC24" i="2"/>
  <c r="AD23" i="2"/>
  <c r="AC23" i="2"/>
  <c r="AD20" i="2"/>
  <c r="AC20" i="2"/>
  <c r="AD19" i="2"/>
  <c r="AC19" i="2"/>
  <c r="AD18" i="2"/>
  <c r="AC18" i="2"/>
  <c r="AD17" i="2"/>
  <c r="AC17" i="2"/>
  <c r="AD16" i="2"/>
  <c r="AC16" i="2"/>
  <c r="AD15" i="2"/>
  <c r="AC15" i="2"/>
  <c r="AD12" i="2"/>
  <c r="AC12" i="2"/>
  <c r="AE24" i="2" l="1"/>
  <c r="AF24" i="2" s="1"/>
  <c r="AE23" i="2"/>
  <c r="AF23" i="2" s="1"/>
  <c r="AE20" i="2"/>
  <c r="AF20" i="2" s="1"/>
  <c r="AE19" i="2"/>
  <c r="AF19" i="2" s="1"/>
  <c r="AE18" i="2"/>
  <c r="AF18" i="2" s="1"/>
  <c r="AE17" i="2"/>
  <c r="AF17" i="2" s="1"/>
  <c r="AE16" i="2"/>
  <c r="AF16" i="2" s="1"/>
  <c r="AE15" i="2"/>
  <c r="AF15" i="2" s="1"/>
  <c r="AE12" i="2"/>
  <c r="AF12" i="2" s="1"/>
  <c r="D21" i="1"/>
  <c r="D20" i="1"/>
  <c r="D17" i="1"/>
  <c r="D16" i="1"/>
  <c r="D13" i="1"/>
  <c r="AD12" i="1"/>
  <c r="D12" i="1"/>
  <c r="AD21" i="1"/>
  <c r="AC21" i="1"/>
  <c r="AD20" i="1"/>
  <c r="AC20" i="1"/>
  <c r="AD17" i="1"/>
  <c r="AC17" i="1"/>
  <c r="AD16" i="1"/>
  <c r="AC16" i="1"/>
  <c r="AD13" i="1"/>
  <c r="AC13" i="1"/>
  <c r="AC12" i="1"/>
  <c r="AE21" i="1" l="1"/>
  <c r="AF21" i="1" s="1"/>
  <c r="AE20" i="1"/>
  <c r="AF20" i="1" s="1"/>
  <c r="AE12" i="1"/>
  <c r="AF12" i="1" s="1"/>
  <c r="AE16" i="1"/>
  <c r="AF16" i="1" s="1"/>
  <c r="AE13" i="1"/>
  <c r="AF13" i="1" s="1"/>
  <c r="AE17" i="1"/>
  <c r="AF17" i="1" s="1"/>
</calcChain>
</file>

<file path=xl/sharedStrings.xml><?xml version="1.0" encoding="utf-8"?>
<sst xmlns="http://schemas.openxmlformats.org/spreadsheetml/2006/main" count="1213" uniqueCount="262">
  <si>
    <t>MUNICIPO DE SAN JERÓNIMO ZACUALPAN, TLAX.</t>
  </si>
  <si>
    <r>
      <t xml:space="preserve">UNIDAD ADMINISTRATIVA RESPONSABLE: </t>
    </r>
    <r>
      <rPr>
        <b/>
        <i/>
        <sz val="8"/>
        <rFont val="Arial"/>
        <family val="2"/>
      </rPr>
      <t>CULTURA / DEPORTES.</t>
    </r>
  </si>
  <si>
    <t>No. Activ.</t>
  </si>
  <si>
    <t>PROGRAMA, SUBPROGRAMA Y ACTIVIDAD</t>
  </si>
  <si>
    <t>Unidad de medida</t>
  </si>
  <si>
    <t>Cant.</t>
  </si>
  <si>
    <t>Avance</t>
  </si>
  <si>
    <t>Acumulado</t>
  </si>
  <si>
    <t xml:space="preserve">% Avance </t>
  </si>
  <si>
    <t>% Pendiente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</si>
  <si>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</si>
  <si>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</si>
  <si>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</si>
  <si>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</si>
  <si>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</si>
  <si>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</si>
  <si>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</si>
  <si>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</si>
  <si>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</si>
  <si>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</si>
  <si>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</si>
  <si>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</si>
  <si>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</si>
  <si>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</t>
  </si>
  <si>
    <t>R</t>
  </si>
  <si>
    <t>C1</t>
  </si>
  <si>
    <t xml:space="preserve"> Atender de manera eficiente el sector educativo.</t>
  </si>
  <si>
    <t>C1A1</t>
  </si>
  <si>
    <t>Otorgar estimulos educativos a los alumnos.</t>
  </si>
  <si>
    <t xml:space="preserve">Beca </t>
  </si>
  <si>
    <t>C1A2</t>
  </si>
  <si>
    <t>Atender solicitudes de apoyo del sector educativo.</t>
  </si>
  <si>
    <t>Apoyo</t>
  </si>
  <si>
    <t>C2</t>
  </si>
  <si>
    <t>Impulsar de manera eficiente el deporte.</t>
  </si>
  <si>
    <t>C2A1</t>
  </si>
  <si>
    <t xml:space="preserve"> Realizar torneos y eventos de las diferentes disciplinas deportivas.</t>
  </si>
  <si>
    <t>Evento</t>
  </si>
  <si>
    <t>C2A2</t>
  </si>
  <si>
    <t>Promover el deporte a través de apoyos de materiales deportivos.</t>
  </si>
  <si>
    <t>C3</t>
  </si>
  <si>
    <t>Realizar una eficiente promoción del Arte y Cultura.</t>
  </si>
  <si>
    <t>C3A1</t>
  </si>
  <si>
    <t>Difundir eventos artisticos y culturales.</t>
  </si>
  <si>
    <t>Informe</t>
  </si>
  <si>
    <t>Realizar eventos de danza, teatro, música, pintura y literatura.</t>
  </si>
  <si>
    <t>Taller</t>
  </si>
  <si>
    <t>C3A2</t>
  </si>
  <si>
    <r>
      <t>REPORTE AL MES DE:</t>
    </r>
    <r>
      <rPr>
        <b/>
        <sz val="8"/>
        <rFont val="Arial"/>
        <family val="2"/>
      </rPr>
      <t xml:space="preserve">  SEPTIEMBRE 2024</t>
    </r>
  </si>
  <si>
    <t>PROGRAMA OPERATIVO ANUAL 2024</t>
  </si>
  <si>
    <t>MUNICIPIO DE SAN JERÓNIMO ZACUALPAN, TLAX.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</si>
  <si>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OBRAS PÚBLICAS.</t>
    </r>
  </si>
  <si>
    <t>Otorgar servicios de calidad en materia de desarrollo urbano.</t>
  </si>
  <si>
    <t>Brindar servicio de trámites en materia de desarrollo urbano (licencias, permisos de división y fusión, números oficiales, alineamientos, etc).</t>
  </si>
  <si>
    <t>Trámite</t>
  </si>
  <si>
    <t>Construir y planear obras en benefico de la población.</t>
  </si>
  <si>
    <t>Realizar actas de priorización y de cierre.</t>
  </si>
  <si>
    <t>Documento</t>
  </si>
  <si>
    <t>Realizar obras de infraestructura básica de agua potable y equipamiento.</t>
  </si>
  <si>
    <t>Obra</t>
  </si>
  <si>
    <t>C2A3</t>
  </si>
  <si>
    <t>Realizar obras de infraestructura básica de redes de drenaje sanitario y pluvial.</t>
  </si>
  <si>
    <t>C2A4</t>
  </si>
  <si>
    <t>Realizar obras de infraestructura básica de electrificación y alumbrado público.</t>
  </si>
  <si>
    <t>C2A5</t>
  </si>
  <si>
    <t>Realizar obras de infraestructura de urbanización (pavimento y guarniciones).</t>
  </si>
  <si>
    <t>C2A6</t>
  </si>
  <si>
    <t>Realizar obras de bienes comunitarios (educativo, salud, deportiva, religión, etc).</t>
  </si>
  <si>
    <t>Llevar un eficiente seguimiento y control en la calidad de las obras.</t>
  </si>
  <si>
    <t>Supervisar  y llevar control de obras.</t>
  </si>
  <si>
    <t>Atender auditorías y requerimientos de indole estatal y federal.</t>
  </si>
  <si>
    <r>
      <t>UNIDAD ADMINISTRATIVA RESPONSABLE:</t>
    </r>
    <r>
      <rPr>
        <b/>
        <sz val="8"/>
        <rFont val="Arial"/>
        <family val="2"/>
      </rPr>
      <t xml:space="preserve"> SEGURIDAD PÚBLICA / PROTECCIÓN CIVIL / JUEZ MUNICIPAL.</t>
    </r>
  </si>
  <si>
    <t>Impulsar la coordinación intermunicipal en materia de seguridad.</t>
  </si>
  <si>
    <t>Realizar patrullajes de vigilancia y de seguridad.</t>
  </si>
  <si>
    <t xml:space="preserve">Patrullaje </t>
  </si>
  <si>
    <t>Brindar vialidad y seguridad a instituciones educativas y eventos públicos.</t>
  </si>
  <si>
    <t>Vialida/ Evento</t>
  </si>
  <si>
    <t>C1A3</t>
  </si>
  <si>
    <t>Atender de manera efiiciente los requirimientos de apoyo.</t>
  </si>
  <si>
    <t>Dar mantenimiento a parque vehicular y dotar del equipo necesario .</t>
  </si>
  <si>
    <t>Acción</t>
  </si>
  <si>
    <t>Capacitar al cuerpo policiaco.</t>
  </si>
  <si>
    <t>Capacitación</t>
  </si>
  <si>
    <t>Fomentar la cultura de prevención en la población.</t>
  </si>
  <si>
    <t>Realizar campañas de prevención y protección civil.</t>
  </si>
  <si>
    <t>Campaña</t>
  </si>
  <si>
    <t>Realizar inspecciones a establecimientos e instituciones.</t>
  </si>
  <si>
    <t>Inspección</t>
  </si>
  <si>
    <t>C3A3</t>
  </si>
  <si>
    <t>Atender afectaciones por contingencias.</t>
  </si>
  <si>
    <t>C4</t>
  </si>
  <si>
    <t>Contar con estabilidad social en el municipio respetando el estado de derecho.</t>
  </si>
  <si>
    <t>C4A1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</si>
  <si>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SERVICIOS MUNICIPALES / ECOLOGÍA.</t>
    </r>
  </si>
  <si>
    <t>Contar con una eficiente y eficaz prestación de servicios públicos.</t>
  </si>
  <si>
    <t>Realizar recolección de basura en todo el municipio con camión compactador de basura.</t>
  </si>
  <si>
    <t>Toneladas</t>
  </si>
  <si>
    <t>Realizar el servicio de limpieza en inmuebles propiedad del Municipio.</t>
  </si>
  <si>
    <t>Dias</t>
  </si>
  <si>
    <t>Realizar mantenimiento en instalaciones del Municipio.</t>
  </si>
  <si>
    <t>Mantenimiento</t>
  </si>
  <si>
    <t>C1A4</t>
  </si>
  <si>
    <t>Realizar Reparaciones en la Red de Agua Potable.</t>
  </si>
  <si>
    <t>Reparación</t>
  </si>
  <si>
    <t>Crear una cultura ecológica en la sociedad.</t>
  </si>
  <si>
    <t>Realizar jornadas de limpieza en espacios públicos.</t>
  </si>
  <si>
    <t>Jornada</t>
  </si>
  <si>
    <t>Difundir programas de educación ambiental.</t>
  </si>
  <si>
    <t>Emprender campañas de reforestación.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</si>
  <si>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DIF MUNICIPAL.</t>
    </r>
  </si>
  <si>
    <t>Promover la participación de la mujer en la vida politíca, social y económica.</t>
  </si>
  <si>
    <t>Ofertar pláticas, cursos y talleres de autoempleo.</t>
  </si>
  <si>
    <t>Realizar eventos de orden social y cultural.</t>
  </si>
  <si>
    <t xml:space="preserve">Eficiente atención a los programas de asistencia social. </t>
  </si>
  <si>
    <t>Supervisar la entrega de programas de asitencia social.</t>
  </si>
  <si>
    <t>Apoyos</t>
  </si>
  <si>
    <t>Brindar apoyos económicos y en especie a personas en estado de vulnerabilidad.</t>
  </si>
  <si>
    <t>Brindar atención y  asistencia la población.</t>
  </si>
  <si>
    <t>Realizar campañas de atención, prevención, y difusión del cuidado de la salud.</t>
  </si>
  <si>
    <t>Bridar apoyos de traslado a unidades médicas.</t>
  </si>
  <si>
    <t xml:space="preserve">Traslados </t>
  </si>
  <si>
    <t>Otorgar consultas médicas, terapias psicológicas y fisioterapias.</t>
  </si>
  <si>
    <t xml:space="preserve">Consultas 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</si>
  <si>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PRESIDENCIA.</t>
    </r>
  </si>
  <si>
    <t>Desarrollar de manera eficiente el ejercicio gubernamental.</t>
  </si>
  <si>
    <t>Vigilar el cumplimiento de las decisiones y acuerdos de cabildo.</t>
  </si>
  <si>
    <t>Acuerdos</t>
  </si>
  <si>
    <t>Atender las demandas  sociales.</t>
  </si>
  <si>
    <t>Solicitudes</t>
  </si>
  <si>
    <t>Realizar la procuración y defensa de los interéses municipales de manera eficiente.</t>
  </si>
  <si>
    <t>Representar y vigilar los recursos del Municipio.</t>
  </si>
  <si>
    <t>Actos</t>
  </si>
  <si>
    <t>Revisar y aprobar cuenta pública.</t>
  </si>
  <si>
    <t>Cuenta</t>
  </si>
  <si>
    <t>Registrar hechos históricos sobresaliente del municipio.</t>
  </si>
  <si>
    <t>Informes</t>
  </si>
  <si>
    <t>Brindar un eficiente servicio y asesoria a la población.</t>
  </si>
  <si>
    <t>Realizar gestiones de programas y apoyos sociales.</t>
  </si>
  <si>
    <t>Realizar gestiones de programas y apoyos agrícolas.</t>
  </si>
  <si>
    <t>Expedir copias certificadas relativas al estado civil de las personas.</t>
  </si>
  <si>
    <t>C3A4</t>
  </si>
  <si>
    <t>Brindar  asesorias jurídicas a la población.</t>
  </si>
  <si>
    <t>Asesorias</t>
  </si>
  <si>
    <t>Garantizar el derecho a la información pública.</t>
  </si>
  <si>
    <t>Actualizar la página de acceso a la información.</t>
  </si>
  <si>
    <t>C4A2</t>
  </si>
  <si>
    <t>Difundir actividades gubernamentales.</t>
  </si>
  <si>
    <t>Difusión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</si>
  <si>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SECRETARÍA DEL H. AYUNTAMIENTO.</t>
    </r>
  </si>
  <si>
    <t>Garantizar la prestación de servicios públicos de calidad.</t>
  </si>
  <si>
    <t>Expedir copias certificadas de documentos y constancias.</t>
  </si>
  <si>
    <t>Enlistar para realizar servicio militar.</t>
  </si>
  <si>
    <t>Tener control y supervisión de los recursos humanos y materiales de la administración.</t>
  </si>
  <si>
    <t>Vigilar que las áreas puedan desarrollar las funciones que tiene  asignadas.</t>
  </si>
  <si>
    <t>Supervisión</t>
  </si>
  <si>
    <t>Supervisar eventos de carácter cívico, social y cultural.</t>
  </si>
  <si>
    <t>Estimular a la ciudadanía para contribuir con el gasto público.</t>
  </si>
  <si>
    <t>Recaudar de manera eficiente las contribuciones de predial y agua potable.</t>
  </si>
  <si>
    <t xml:space="preserve">Recibos </t>
  </si>
  <si>
    <t>Presentar informes de recaudación.</t>
  </si>
  <si>
    <t>Llevar a cabo mecanismos para la ejecución del gasto eficientados.</t>
  </si>
  <si>
    <t>Realizar y aplicar el Presupuesto Basado en Resultados.</t>
  </si>
  <si>
    <t>Presupuesto</t>
  </si>
  <si>
    <t>Realizar pagos en tiempo y forma a proveedores de bienes y servicios con documentación soporte correcta.</t>
  </si>
  <si>
    <t>Cheques / Transf.</t>
  </si>
  <si>
    <t>Realizar pago oportuno de las obligaciones del municipio en materia de impuestos.</t>
  </si>
  <si>
    <t>Pago</t>
  </si>
  <si>
    <t>Mantener un transparente manejo de recursos y rendición de cuentas.</t>
  </si>
  <si>
    <t xml:space="preserve">Entregar cuenta pública y armonización contable en apego a las normas. </t>
  </si>
  <si>
    <t>Atender Requerimientos de Entes Fiscalizadores.</t>
  </si>
  <si>
    <t xml:space="preserve">Oficios </t>
  </si>
  <si>
    <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</si>
  <si>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>SEPTIEMBRE 2024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</si>
  <si>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Arq. Omero Zacamo Rodríguez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</si>
  <si>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2024.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</si>
  <si>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Mtra. Sandra Corona Padilla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</si>
  <si>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</si>
  <si>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>RESPONSABLE (S)  OPERATIVO(S):</t>
    </r>
    <r>
      <rPr>
        <b/>
        <sz val="8"/>
        <rFont val="Arial"/>
        <family val="2"/>
      </rPr>
      <t xml:space="preserve"> Mtro. Antonio Estrada Sánchez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</si>
  <si>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Lic. Esmeralda Trevera Pérez</t>
    </r>
  </si>
  <si>
    <t>MANTENIMIENTO A TRANSFORMADOR DE POZO A.P.</t>
  </si>
  <si>
    <t xml:space="preserve">MANTENIMIENTO </t>
  </si>
  <si>
    <r>
      <t xml:space="preserve">RESPONSABLE (S)   OPERATIVO(S): </t>
    </r>
    <r>
      <rPr>
        <b/>
        <sz val="8"/>
        <rFont val="Arial"/>
        <family val="2"/>
      </rPr>
      <t xml:space="preserve">Lic. Adriana Cabrera Pérez
</t>
    </r>
  </si>
  <si>
    <t>Policía municipal profesionalizada y equipada.</t>
  </si>
  <si>
    <t>Realizar conciliación de controversias.</t>
  </si>
  <si>
    <t>005</t>
  </si>
  <si>
    <t>Responsable Operativo</t>
  </si>
  <si>
    <t>Unidades Operativas</t>
  </si>
  <si>
    <t>Seguridad Publica</t>
  </si>
  <si>
    <t>007</t>
  </si>
  <si>
    <t>009</t>
  </si>
  <si>
    <t>Protección Civil</t>
  </si>
  <si>
    <t>001</t>
  </si>
  <si>
    <t>Presidencia Municipal</t>
  </si>
  <si>
    <r>
      <t xml:space="preserve">RESPONSABLE (S)   OPERATIVO(S): </t>
    </r>
    <r>
      <rPr>
        <b/>
        <sz val="8"/>
        <rFont val="Arial"/>
        <family val="2"/>
      </rPr>
      <t>C</t>
    </r>
    <r>
      <rPr>
        <sz val="8"/>
        <rFont val="Arial"/>
        <family val="2"/>
      </rPr>
      <t>. Miguel Arenas León</t>
    </r>
  </si>
  <si>
    <t>018</t>
  </si>
  <si>
    <t>Lic. Adriana Cabrera Pérez</t>
  </si>
  <si>
    <t>C. Miguel Angel Arenas León</t>
  </si>
  <si>
    <t>011</t>
  </si>
  <si>
    <t>012</t>
  </si>
  <si>
    <t xml:space="preserve">Cultura </t>
  </si>
  <si>
    <t>Deportes</t>
  </si>
  <si>
    <t>021</t>
  </si>
  <si>
    <t>Lic. Esmeralda Trevera Pérez</t>
  </si>
  <si>
    <t>020</t>
  </si>
  <si>
    <t>DIF Municipal</t>
  </si>
  <si>
    <t>Instancia de la Mujer</t>
  </si>
  <si>
    <t>Ubr</t>
  </si>
  <si>
    <t>Biblioteca</t>
  </si>
  <si>
    <t>024</t>
  </si>
  <si>
    <t>Arq. Omero Zacamo Rodríguez</t>
  </si>
  <si>
    <t>006</t>
  </si>
  <si>
    <t>Obras Públicas</t>
  </si>
  <si>
    <t>010</t>
  </si>
  <si>
    <t>032</t>
  </si>
  <si>
    <t>C. Mauro Negrete Ata</t>
  </si>
  <si>
    <t>008</t>
  </si>
  <si>
    <t>Servicios Públicos Mpales</t>
  </si>
  <si>
    <t>Ecología</t>
  </si>
  <si>
    <t>033</t>
  </si>
  <si>
    <t>Mtra. Sandra Corona Padilla</t>
  </si>
  <si>
    <t>002</t>
  </si>
  <si>
    <t>003</t>
  </si>
  <si>
    <t>Presidencia</t>
  </si>
  <si>
    <t>Sindicatura</t>
  </si>
  <si>
    <t>Regidores</t>
  </si>
  <si>
    <t>Fomento Agropecuario</t>
  </si>
  <si>
    <t>025</t>
  </si>
  <si>
    <t>Cronista Municipal</t>
  </si>
  <si>
    <t>013</t>
  </si>
  <si>
    <t>Registro Civil</t>
  </si>
  <si>
    <t>016</t>
  </si>
  <si>
    <t>Jurídico</t>
  </si>
  <si>
    <t>017</t>
  </si>
  <si>
    <t>Informática</t>
  </si>
  <si>
    <t>022</t>
  </si>
  <si>
    <t>Acceso a la Información</t>
  </si>
  <si>
    <t>034</t>
  </si>
  <si>
    <t>Mtro. Antonio Estrada Sánchez</t>
  </si>
  <si>
    <t>Secretaría del Ayuntamiento</t>
  </si>
  <si>
    <t>036</t>
  </si>
  <si>
    <t>C.P. Andrés Ixtlapale Meneses</t>
  </si>
  <si>
    <t>ç</t>
  </si>
  <si>
    <t>004</t>
  </si>
  <si>
    <t>Tesorería Municipal</t>
  </si>
  <si>
    <t>015</t>
  </si>
  <si>
    <t>Contraloría</t>
  </si>
  <si>
    <t>Proyecto</t>
  </si>
  <si>
    <t>.</t>
  </si>
  <si>
    <t>Realizar campañas de atención, prevención, y difusión del cuidado de la salud. (carrusel)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</si>
  <si>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 JOSE DIAZ ESTRADA 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</si>
  <si>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2024.</t>
    </r>
  </si>
  <si>
    <t>Brindar apoyos de traslado a unidades médicas.</t>
  </si>
  <si>
    <t>PROGRAMA OPERATIVO ANUAL 2025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</si>
  <si>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004 TESORERÍA/015 CONTRALORÍA.</t>
    </r>
  </si>
  <si>
    <t>Llevar a cabo mecanismos eficientes para la ejecución del gasto.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</si>
  <si>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C.P. Andrés Ixtlapale Meneses</t>
    </r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</si>
  <si>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 xml:space="preserve">MARZO 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</si>
  <si>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Mtro. Andrés Ixtlapale Meneses</t>
    </r>
  </si>
  <si>
    <t>PROGRAMA OPERATIVO ANUAL 2026</t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</si>
  <si>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>Enero a Diciembre 2026</t>
    </r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</si>
  <si>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>Enero 2026</t>
    </r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</si>
  <si>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>Febrero 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</si>
</sst>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0"/>
      <name val="Arial"/>
    </font>
    <font>
      <b/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name val="Arial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245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1" fontId="5" fillId="2" borderId="17" xfId="0" applyNumberFormat="1" applyFont="1" applyFill="1" applyBorder="1" applyAlignment="1">
      <alignment horizontal="center" vertical="center" wrapText="1"/>
    </xf>
    <xf numFmtId="9" fontId="5" fillId="0" borderId="12" xfId="0" applyNumberFormat="1" applyFont="1" applyBorder="1" applyAlignment="1">
      <alignment horizontal="center" vertical="center" wrapText="1"/>
    </xf>
    <xf numFmtId="9" fontId="5" fillId="2" borderId="9" xfId="0" applyNumberFormat="1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6" fillId="0" borderId="13" xfId="0" applyFont="1" applyBorder="1" applyAlignment="1">
      <alignment horizontal="center" vertical="center" wrapText="1"/>
    </xf>
    <xf numFmtId="9" fontId="5" fillId="2" borderId="12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1" fontId="5" fillId="2" borderId="13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 wrapText="1"/>
    </xf>
    <xf numFmtId="9" fontId="5" fillId="2" borderId="14" xfId="0" applyNumberFormat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" fontId="2" fillId="0" borderId="0" xfId="0" applyNumberFormat="1" applyFont="1" applyAlignment="1">
      <alignment horizontal="justify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center" wrapText="1"/>
    </xf>
    <xf numFmtId="1" fontId="5" fillId="2" borderId="21" xfId="0" applyNumberFormat="1" applyFont="1" applyFill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 wrapText="1"/>
    </xf>
    <xf numFmtId="1" fontId="5" fillId="2" borderId="22" xfId="0" applyNumberFormat="1" applyFont="1" applyFill="1" applyBorder="1" applyAlignment="1">
      <alignment horizontal="center" vertical="center" wrapText="1"/>
    </xf>
    <xf numFmtId="9" fontId="5" fillId="0" borderId="9" xfId="0" applyNumberFormat="1" applyFont="1" applyBorder="1" applyAlignment="1">
      <alignment horizontal="center" vertical="center" wrapText="1"/>
    </xf>
    <xf numFmtId="9" fontId="5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12" fillId="0" borderId="13" xfId="0" applyNumberFormat="1" applyFont="1" applyBorder="1" applyAlignment="1">
      <alignment horizontal="center" vertical="center" wrapText="1"/>
    </xf>
    <xf numFmtId="1" fontId="12" fillId="2" borderId="0" xfId="0" applyNumberFormat="1" applyFont="1" applyFill="1" applyAlignment="1">
      <alignment horizontal="center" vertical="center" wrapText="1"/>
    </xf>
    <xf numFmtId="1" fontId="12" fillId="0" borderId="12" xfId="0" applyNumberFormat="1" applyFont="1" applyBorder="1" applyAlignment="1">
      <alignment horizontal="center" vertical="center" wrapText="1"/>
    </xf>
    <xf numFmtId="1" fontId="12" fillId="2" borderId="17" xfId="0" applyNumberFormat="1" applyFont="1" applyFill="1" applyBorder="1" applyAlignment="1">
      <alignment horizontal="center" vertical="center" wrapText="1"/>
    </xf>
    <xf numFmtId="9" fontId="12" fillId="0" borderId="12" xfId="0" applyNumberFormat="1" applyFont="1" applyBorder="1" applyAlignment="1">
      <alignment horizontal="center" vertical="center" wrapText="1"/>
    </xf>
    <xf numFmtId="9" fontId="12" fillId="2" borderId="13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justify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1" fontId="12" fillId="2" borderId="13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1" fontId="12" fillId="0" borderId="14" xfId="0" applyNumberFormat="1" applyFont="1" applyBorder="1" applyAlignment="1">
      <alignment horizontal="center" vertical="center" wrapText="1"/>
    </xf>
    <xf numFmtId="1" fontId="12" fillId="2" borderId="19" xfId="0" applyNumberFormat="1" applyFont="1" applyFill="1" applyBorder="1" applyAlignment="1">
      <alignment horizontal="center" vertical="center" wrapText="1"/>
    </xf>
    <xf numFmtId="1" fontId="12" fillId="2" borderId="20" xfId="0" applyNumberFormat="1" applyFont="1" applyFill="1" applyBorder="1" applyAlignment="1">
      <alignment horizontal="center" vertical="center" wrapText="1"/>
    </xf>
    <xf numFmtId="9" fontId="12" fillId="0" borderId="14" xfId="0" applyNumberFormat="1" applyFont="1" applyBorder="1" applyAlignment="1">
      <alignment horizontal="center" vertical="center" wrapText="1"/>
    </xf>
    <xf numFmtId="9" fontId="12" fillId="2" borderId="15" xfId="0" applyNumberFormat="1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justify" vertical="center" wrapText="1"/>
    </xf>
    <xf numFmtId="0" fontId="12" fillId="0" borderId="12" xfId="0" applyFont="1" applyBorder="1" applyAlignment="1">
      <alignment horizontal="justify" vertical="center" wrapText="1"/>
    </xf>
    <xf numFmtId="1" fontId="12" fillId="3" borderId="12" xfId="0" applyNumberFormat="1" applyFont="1" applyFill="1" applyBorder="1" applyAlignment="1">
      <alignment horizontal="center" vertical="center" wrapText="1"/>
    </xf>
    <xf numFmtId="9" fontId="12" fillId="2" borderId="12" xfId="0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justify" vertical="center" wrapText="1"/>
    </xf>
    <xf numFmtId="164" fontId="12" fillId="0" borderId="13" xfId="1" applyNumberFormat="1" applyFont="1" applyFill="1" applyBorder="1" applyAlignment="1">
      <alignment vertical="center" wrapText="1"/>
    </xf>
    <xf numFmtId="0" fontId="12" fillId="3" borderId="12" xfId="0" applyFont="1" applyFill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164" fontId="2" fillId="0" borderId="0" xfId="1" applyNumberFormat="1" applyFont="1" applyFill="1" applyAlignment="1">
      <alignment horizontal="justify" vertical="center" wrapText="1"/>
    </xf>
    <xf numFmtId="164" fontId="2" fillId="0" borderId="0" xfId="0" applyNumberFormat="1" applyFont="1" applyAlignment="1">
      <alignment horizontal="justify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164" fontId="12" fillId="0" borderId="13" xfId="1" applyNumberFormat="1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1" fontId="12" fillId="2" borderId="14" xfId="0" applyNumberFormat="1" applyFont="1" applyFill="1" applyBorder="1" applyAlignment="1">
      <alignment horizontal="center" vertical="center" wrapText="1"/>
    </xf>
    <xf numFmtId="1" fontId="12" fillId="3" borderId="14" xfId="0" applyNumberFormat="1" applyFont="1" applyFill="1" applyBorder="1" applyAlignment="1">
      <alignment horizontal="center" vertical="center" wrapText="1"/>
    </xf>
    <xf numFmtId="9" fontId="12" fillId="2" borderId="14" xfId="0" applyNumberFormat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9" fontId="5" fillId="2" borderId="13" xfId="0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" fontId="5" fillId="0" borderId="15" xfId="0" applyNumberFormat="1" applyFont="1" applyBorder="1" applyAlignment="1">
      <alignment horizontal="center" vertical="center" wrapText="1"/>
    </xf>
    <xf numFmtId="9" fontId="5" fillId="2" borderId="15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1" fontId="12" fillId="0" borderId="10" xfId="0" applyNumberFormat="1" applyFont="1" applyBorder="1" applyAlignment="1">
      <alignment horizontal="center" vertical="center" wrapText="1"/>
    </xf>
    <xf numFmtId="1" fontId="12" fillId="0" borderId="9" xfId="0" applyNumberFormat="1" applyFont="1" applyBorder="1" applyAlignment="1">
      <alignment horizontal="center" vertical="center" wrapText="1"/>
    </xf>
    <xf numFmtId="1" fontId="12" fillId="2" borderId="21" xfId="0" applyNumberFormat="1" applyFont="1" applyFill="1" applyBorder="1" applyAlignment="1">
      <alignment horizontal="center" vertical="center" wrapText="1"/>
    </xf>
    <xf numFmtId="1" fontId="12" fillId="2" borderId="22" xfId="0" applyNumberFormat="1" applyFont="1" applyFill="1" applyBorder="1" applyAlignment="1">
      <alignment horizontal="center" vertical="center" wrapText="1"/>
    </xf>
    <xf numFmtId="9" fontId="12" fillId="0" borderId="9" xfId="0" applyNumberFormat="1" applyFont="1" applyBorder="1" applyAlignment="1">
      <alignment horizontal="center" vertical="center" wrapText="1"/>
    </xf>
    <xf numFmtId="9" fontId="12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justify" vertical="center" wrapText="1"/>
    </xf>
    <xf numFmtId="9" fontId="12" fillId="2" borderId="9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8" fillId="0" borderId="11" xfId="0" applyFont="1" applyBorder="1"/>
    <xf numFmtId="0" fontId="0" fillId="0" borderId="21" xfId="0" quotePrefix="1" applyBorder="1"/>
    <xf numFmtId="0" fontId="0" fillId="0" borderId="22" xfId="0" applyBorder="1"/>
    <xf numFmtId="0" fontId="0" fillId="0" borderId="0" xfId="0" quotePrefix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9" xfId="0" quotePrefix="1" applyBorder="1"/>
    <xf numFmtId="0" fontId="0" fillId="0" borderId="12" xfId="0" applyBorder="1"/>
    <xf numFmtId="0" fontId="0" fillId="0" borderId="12" xfId="0" quotePrefix="1" applyBorder="1"/>
    <xf numFmtId="0" fontId="0" fillId="0" borderId="14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0" xfId="0" applyFont="1"/>
    <xf numFmtId="0" fontId="15" fillId="0" borderId="10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top" wrapText="1"/>
    </xf>
    <xf numFmtId="0" fontId="14" fillId="0" borderId="0" xfId="0" applyFont="1"/>
    <xf numFmtId="0" fontId="2" fillId="0" borderId="17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4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justify" vertical="top" wrapText="1"/>
    </xf>
    <xf numFmtId="0" fontId="16" fillId="0" borderId="14" xfId="0" applyFont="1" applyBorder="1" applyAlignment="1">
      <alignment horizontal="center" vertical="center"/>
    </xf>
    <xf numFmtId="0" fontId="10" fillId="0" borderId="13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1" fontId="12" fillId="3" borderId="13" xfId="0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/>
    </xf>
    <xf numFmtId="1" fontId="5" fillId="0" borderId="11" xfId="0" applyNumberFormat="1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8" fillId="0" borderId="13" xfId="0" applyFont="1" applyBorder="1"/>
    <xf numFmtId="0" fontId="8" fillId="0" borderId="0" xfId="0" applyFont="1"/>
    <xf numFmtId="0" fontId="8" fillId="0" borderId="17" xfId="0" applyFont="1" applyBorder="1"/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distributed" wrapText="1"/>
    </xf>
    <xf numFmtId="0" fontId="5" fillId="0" borderId="7" xfId="0" applyFont="1" applyBorder="1" applyAlignment="1">
      <alignment horizontal="left" vertical="distributed" wrapText="1"/>
    </xf>
    <xf numFmtId="0" fontId="5" fillId="0" borderId="8" xfId="0" applyFont="1" applyBorder="1" applyAlignment="1">
      <alignment horizontal="left" vertical="distributed" wrapText="1"/>
    </xf>
    <xf numFmtId="0" fontId="11" fillId="0" borderId="11" xfId="0" applyFont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/>
    </xf>
    <xf numFmtId="0" fontId="8" fillId="0" borderId="2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007747A-786F-4BA5-82AE-5D480E2B1F64}"/>
            </a:ext>
          </a:extLst>
        </xdr:cNvPr>
        <xdr:cNvSpPr txBox="1">
          <a:spLocks noChangeArrowheads="1"/>
        </xdr:cNvSpPr>
      </xdr:nvSpPr>
      <xdr:spPr bwMode="auto">
        <a:xfrm>
          <a:off x="5981700" y="9220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13</xdr:col>
      <xdr:colOff>284802</xdr:colOff>
      <xdr:row>28</xdr:row>
      <xdr:rowOff>4755</xdr:rowOff>
    </xdr:from>
    <xdr:to>
      <xdr:col>32</xdr:col>
      <xdr:colOff>0</xdr:colOff>
      <xdr:row>35</xdr:row>
      <xdr:rowOff>92203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EA6BC2-6C9D-4AB4-BBF7-B293FA3C98E9}"/>
            </a:ext>
          </a:extLst>
        </xdr:cNvPr>
        <xdr:cNvGrpSpPr/>
      </xdr:nvGrpSpPr>
      <xdr:grpSpPr>
        <a:xfrm>
          <a:off x="7371402" y="8062905"/>
          <a:ext cx="7630473" cy="1249498"/>
          <a:chOff x="11315873" y="9033712"/>
          <a:chExt cx="7648401" cy="125255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5524232-8E1C-F07F-5B15-1EF265BA810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221075" y="914400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Mtra. Sandra</a:t>
            </a:r>
            <a:r>
              <a:rPr lang="es-ES" sz="100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Corona Padilla</a:t>
            </a:r>
            <a:endParaRPr lang="es-ES" sz="10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3594B23F-50FD-55EE-DC4D-AE5563C55B9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1315873" y="9033712"/>
            <a:ext cx="2825296" cy="122696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  <a:t>Mtro.</a:t>
            </a:r>
            <a:r>
              <a:rPr lang="es-ES" sz="10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619125</xdr:colOff>
      <xdr:row>28</xdr:row>
      <xdr:rowOff>40820</xdr:rowOff>
    </xdr:from>
    <xdr:to>
      <xdr:col>9</xdr:col>
      <xdr:colOff>130210</xdr:colOff>
      <xdr:row>35</xdr:row>
      <xdr:rowOff>19681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5761BA45-6D89-4C3D-98CD-723F4431CA6A}"/>
            </a:ext>
          </a:extLst>
        </xdr:cNvPr>
        <xdr:cNvSpPr txBox="1">
          <a:spLocks noChangeArrowheads="1"/>
        </xdr:cNvSpPr>
      </xdr:nvSpPr>
      <xdr:spPr bwMode="auto">
        <a:xfrm flipV="1">
          <a:off x="3257550" y="8098970"/>
          <a:ext cx="2559085" cy="11409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________________________________</a:t>
          </a:r>
        </a:p>
        <a:p>
          <a:pPr algn="ctr" rtl="0">
            <a:defRPr sz="1000"/>
          </a:pPr>
          <a:r>
            <a:rPr lang="es-ES" sz="1000" b="1" i="0" strike="noStrike" baseline="0">
              <a:solidFill>
                <a:srgbClr val="000000"/>
              </a:solidFill>
              <a:effectLst/>
              <a:latin typeface="Arial"/>
              <a:ea typeface="+mn-ea"/>
              <a:cs typeface="Arial"/>
            </a:rPr>
            <a:t>Lic. Adriana Cabrera Pérez</a:t>
          </a:r>
          <a:endParaRPr lang="es-ES" sz="1000" b="1" i="1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de Seguridad Pública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1112044</xdr:colOff>
      <xdr:row>0</xdr:row>
      <xdr:rowOff>52387</xdr:rowOff>
    </xdr:from>
    <xdr:to>
      <xdr:col>1</xdr:col>
      <xdr:colOff>1828800</xdr:colOff>
      <xdr:row>2</xdr:row>
      <xdr:rowOff>121575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1FA6C299-46DC-4AFE-B3B4-B4867F52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2569" y="52387"/>
          <a:ext cx="716756" cy="812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190501</xdr:colOff>
      <xdr:row>0</xdr:row>
      <xdr:rowOff>66675</xdr:rowOff>
    </xdr:from>
    <xdr:to>
      <xdr:col>31</xdr:col>
      <xdr:colOff>285751</xdr:colOff>
      <xdr:row>2</xdr:row>
      <xdr:rowOff>14605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9B98F3F-A537-4D07-BDB3-3F7B2B6E8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49376" y="66675"/>
          <a:ext cx="647700" cy="690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C07E415-2B3E-4017-8634-2897CE89F5C2}"/>
            </a:ext>
          </a:extLst>
        </xdr:cNvPr>
        <xdr:cNvSpPr txBox="1">
          <a:spLocks noChangeArrowheads="1"/>
        </xdr:cNvSpPr>
      </xdr:nvSpPr>
      <xdr:spPr bwMode="auto">
        <a:xfrm>
          <a:off x="5495925" y="1028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98462940-F7D8-4FA6-9541-70BBFC1C5D14}"/>
            </a:ext>
          </a:extLst>
        </xdr:cNvPr>
        <xdr:cNvGrpSpPr/>
      </xdr:nvGrpSpPr>
      <xdr:grpSpPr>
        <a:xfrm>
          <a:off x="2205831" y="8422218"/>
          <a:ext cx="11976894" cy="1692604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1118A9F1-111B-82BE-9272-2300694A2EDD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B0006720-0245-6B40-A093-22D3D149F972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2F8E829B-23F5-076E-08DC-D8700AE6006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Mtro. Andrés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296333</xdr:colOff>
      <xdr:row>0</xdr:row>
      <xdr:rowOff>49741</xdr:rowOff>
    </xdr:from>
    <xdr:to>
      <xdr:col>1</xdr:col>
      <xdr:colOff>500200</xdr:colOff>
      <xdr:row>2</xdr:row>
      <xdr:rowOff>200025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68591DF6-EF02-4CF2-82BC-EAECCAC3A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333" y="49741"/>
          <a:ext cx="651542" cy="759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30</xdr:col>
      <xdr:colOff>466724</xdr:colOff>
      <xdr:row>0</xdr:row>
      <xdr:rowOff>57150</xdr:rowOff>
    </xdr:from>
    <xdr:ext cx="647701" cy="742950"/>
    <xdr:pic>
      <xdr:nvPicPr>
        <xdr:cNvPr id="8" name="Imagen 7">
          <a:extLst>
            <a:ext uri="{FF2B5EF4-FFF2-40B4-BE49-F238E27FC236}">
              <a16:creationId xmlns:a16="http://schemas.microsoft.com/office/drawing/2014/main" id="{3A2860CC-F4F2-41DE-A960-AB77DB24A9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3677899" y="57150"/>
          <a:ext cx="647701" cy="7429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323D0D8E-FA29-464E-8913-E05017335982}"/>
            </a:ext>
          </a:extLst>
        </xdr:cNvPr>
        <xdr:cNvSpPr txBox="1">
          <a:spLocks noChangeArrowheads="1"/>
        </xdr:cNvSpPr>
      </xdr:nvSpPr>
      <xdr:spPr bwMode="auto">
        <a:xfrm>
          <a:off x="5495925" y="1028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1D92C6E5-6395-4CB0-A86F-F754CC1BED7F}"/>
            </a:ext>
          </a:extLst>
        </xdr:cNvPr>
        <xdr:cNvGrpSpPr/>
      </xdr:nvGrpSpPr>
      <xdr:grpSpPr>
        <a:xfrm>
          <a:off x="2205831" y="8422218"/>
          <a:ext cx="11976894" cy="1692604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F12B1CC3-5782-9378-3B53-23164FC9421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90AAF223-0F64-64B5-7451-0211FE82DE4D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33917BE8-CE3E-E25E-C850-812F9AF50FD9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Mtro. Andrés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296333</xdr:colOff>
      <xdr:row>0</xdr:row>
      <xdr:rowOff>49741</xdr:rowOff>
    </xdr:from>
    <xdr:to>
      <xdr:col>1</xdr:col>
      <xdr:colOff>500200</xdr:colOff>
      <xdr:row>2</xdr:row>
      <xdr:rowOff>200025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A75F968B-2044-4574-92EB-4685D40E0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333" y="49741"/>
          <a:ext cx="651542" cy="759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30</xdr:col>
      <xdr:colOff>466724</xdr:colOff>
      <xdr:row>0</xdr:row>
      <xdr:rowOff>57150</xdr:rowOff>
    </xdr:from>
    <xdr:ext cx="647701" cy="742950"/>
    <xdr:pic>
      <xdr:nvPicPr>
        <xdr:cNvPr id="8" name="Imagen 7">
          <a:extLst>
            <a:ext uri="{FF2B5EF4-FFF2-40B4-BE49-F238E27FC236}">
              <a16:creationId xmlns:a16="http://schemas.microsoft.com/office/drawing/2014/main" id="{68728DFA-D507-4A02-B24B-1C10095FCA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3677899" y="57150"/>
          <a:ext cx="647701" cy="7429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14189B2-11BD-4509-BB6E-88E189B5E6BF}"/>
            </a:ext>
          </a:extLst>
        </xdr:cNvPr>
        <xdr:cNvSpPr txBox="1">
          <a:spLocks noChangeArrowheads="1"/>
        </xdr:cNvSpPr>
      </xdr:nvSpPr>
      <xdr:spPr bwMode="auto">
        <a:xfrm>
          <a:off x="5495925" y="1028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41D29C8A-F75C-4D38-A193-CFA12F846F5A}"/>
            </a:ext>
          </a:extLst>
        </xdr:cNvPr>
        <xdr:cNvGrpSpPr/>
      </xdr:nvGrpSpPr>
      <xdr:grpSpPr>
        <a:xfrm>
          <a:off x="2205831" y="8422218"/>
          <a:ext cx="11976894" cy="1692604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629A974-6C5B-AE61-2C8A-A9EE994D2A6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082A2565-0214-E02E-5A45-F01BB58F1BAD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B3BC90A-A72F-501A-45E0-2A93FB75D1B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Mtro. Andrés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296333</xdr:colOff>
      <xdr:row>0</xdr:row>
      <xdr:rowOff>49741</xdr:rowOff>
    </xdr:from>
    <xdr:to>
      <xdr:col>1</xdr:col>
      <xdr:colOff>500200</xdr:colOff>
      <xdr:row>2</xdr:row>
      <xdr:rowOff>200025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EC867E32-DB05-4AB1-A1CF-5D98A0417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333" y="49741"/>
          <a:ext cx="651542" cy="759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30</xdr:col>
      <xdr:colOff>466724</xdr:colOff>
      <xdr:row>0</xdr:row>
      <xdr:rowOff>57150</xdr:rowOff>
    </xdr:from>
    <xdr:ext cx="647701" cy="742950"/>
    <xdr:pic>
      <xdr:nvPicPr>
        <xdr:cNvPr id="8" name="Imagen 7">
          <a:extLst>
            <a:ext uri="{FF2B5EF4-FFF2-40B4-BE49-F238E27FC236}">
              <a16:creationId xmlns:a16="http://schemas.microsoft.com/office/drawing/2014/main" id="{54B94720-5E64-4B41-B5C8-14E6F3C09F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3677899" y="57150"/>
          <a:ext cx="647701" cy="7429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953125" y="8601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171450</xdr:colOff>
      <xdr:row>23</xdr:row>
      <xdr:rowOff>128584</xdr:rowOff>
    </xdr:from>
    <xdr:to>
      <xdr:col>31</xdr:col>
      <xdr:colOff>273840</xdr:colOff>
      <xdr:row>30</xdr:row>
      <xdr:rowOff>108202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171450" y="8029575"/>
          <a:ext cx="12008640" cy="1108327"/>
          <a:chOff x="6444882" y="9403007"/>
          <a:chExt cx="13113516" cy="893977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815199" y="9403007"/>
            <a:ext cx="2743199" cy="8482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84552" y="9404683"/>
            <a:ext cx="2743199" cy="87413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6444882" y="9443648"/>
            <a:ext cx="2792916" cy="85333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Miguel Arenas León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Coordiandor de Deportes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1047750</xdr:colOff>
      <xdr:row>0</xdr:row>
      <xdr:rowOff>104775</xdr:rowOff>
    </xdr:from>
    <xdr:to>
      <xdr:col>1</xdr:col>
      <xdr:colOff>1619250</xdr:colOff>
      <xdr:row>2</xdr:row>
      <xdr:rowOff>114912</xdr:rowOff>
    </xdr:to>
    <xdr:pic>
      <xdr:nvPicPr>
        <xdr:cNvPr id="8" name="Imagen 1" descr="San Jeronimo Zacualpa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5425" y="104775"/>
          <a:ext cx="571500" cy="7530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28575</xdr:colOff>
      <xdr:row>23</xdr:row>
      <xdr:rowOff>142875</xdr:rowOff>
    </xdr:from>
    <xdr:to>
      <xdr:col>12</xdr:col>
      <xdr:colOff>171510</xdr:colOff>
      <xdr:row>30</xdr:row>
      <xdr:rowOff>97147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16BDAD48-BD7B-4817-BF53-7DD97F83B6A4}"/>
            </a:ext>
          </a:extLst>
        </xdr:cNvPr>
        <xdr:cNvSpPr txBox="1">
          <a:spLocks noChangeArrowheads="1"/>
        </xdr:cNvSpPr>
      </xdr:nvSpPr>
      <xdr:spPr bwMode="auto">
        <a:xfrm flipV="1">
          <a:off x="3857625" y="7258050"/>
          <a:ext cx="3048060" cy="111632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>
            <a:defRPr sz="1000"/>
          </a:pPr>
          <a:r>
            <a:rPr lang="es-ES" sz="1000" b="1" i="0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C.</a:t>
          </a:r>
          <a:r>
            <a:rPr lang="es-ES" sz="1000" b="1" i="0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Eusiel Atemiz </a:t>
          </a:r>
          <a:b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</a:b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Director</a:t>
          </a:r>
          <a:r>
            <a:rPr lang="es-ES" sz="1000" b="0" i="1" strike="noStrike" baseline="0">
              <a:solidFill>
                <a:srgbClr val="000000"/>
              </a:solidFill>
              <a:latin typeface="Arial"/>
              <a:cs typeface="Arial"/>
            </a:rPr>
            <a:t> de Cultura</a:t>
          </a:r>
          <a:endParaRPr lang="es-ES" sz="8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29</xdr:col>
      <xdr:colOff>257175</xdr:colOff>
      <xdr:row>0</xdr:row>
      <xdr:rowOff>47625</xdr:rowOff>
    </xdr:from>
    <xdr:to>
      <xdr:col>31</xdr:col>
      <xdr:colOff>263525</xdr:colOff>
      <xdr:row>2</xdr:row>
      <xdr:rowOff>66675</xdr:rowOff>
    </xdr:to>
    <xdr:pic>
      <xdr:nvPicPr>
        <xdr:cNvPr id="9" name="Imagen 1">
          <a:extLst>
            <a:ext uri="{FF2B5EF4-FFF2-40B4-BE49-F238E27FC236}">
              <a16:creationId xmlns:a16="http://schemas.microsoft.com/office/drawing/2014/main" id="{E07DC29A-D12F-4C8A-8C32-51EAB0FC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76362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EF05399-0B84-422D-9F62-93D829EA32B6}"/>
            </a:ext>
          </a:extLst>
        </xdr:cNvPr>
        <xdr:cNvSpPr txBox="1">
          <a:spLocks noChangeArrowheads="1"/>
        </xdr:cNvSpPr>
      </xdr:nvSpPr>
      <xdr:spPr bwMode="auto">
        <a:xfrm>
          <a:off x="5686425" y="9629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1945481</xdr:colOff>
      <xdr:row>24</xdr:row>
      <xdr:rowOff>150020</xdr:rowOff>
    </xdr:from>
    <xdr:to>
      <xdr:col>31</xdr:col>
      <xdr:colOff>419099</xdr:colOff>
      <xdr:row>32</xdr:row>
      <xdr:rowOff>123826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B6C7DCE6-77A8-4326-8098-706F4AAF63F0}"/>
            </a:ext>
          </a:extLst>
        </xdr:cNvPr>
        <xdr:cNvGrpSpPr/>
      </xdr:nvGrpSpPr>
      <xdr:grpSpPr>
        <a:xfrm>
          <a:off x="2483363" y="9383667"/>
          <a:ext cx="12850765" cy="1262483"/>
          <a:chOff x="9326648" y="8979442"/>
          <a:chExt cx="9807807" cy="117803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131157E5-53ED-43B2-05F0-8A8B6F46977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756B7BA3-6396-F8EC-23A4-F55EE0AEDFC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F81D30-4058-B9CB-4519-061A1A8B583C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Esmeralda Trevera Pérez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DIF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106891</xdr:rowOff>
    </xdr:from>
    <xdr:to>
      <xdr:col>1</xdr:col>
      <xdr:colOff>333376</xdr:colOff>
      <xdr:row>2</xdr:row>
      <xdr:rowOff>274532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A57AAD47-FAD0-4DD3-A321-755F9761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106891"/>
          <a:ext cx="628650" cy="7772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161925</xdr:colOff>
      <xdr:row>2</xdr:row>
      <xdr:rowOff>238125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D4A89C51-343D-4C45-AE89-6AA6EB830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87475" y="857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78FBA47-0B72-4B35-A76D-E5672FDE9A47}"/>
            </a:ext>
          </a:extLst>
        </xdr:cNvPr>
        <xdr:cNvSpPr txBox="1">
          <a:spLocks noChangeArrowheads="1"/>
        </xdr:cNvSpPr>
      </xdr:nvSpPr>
      <xdr:spPr bwMode="auto">
        <a:xfrm>
          <a:off x="5953125" y="10658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1716881</xdr:colOff>
      <xdr:row>26</xdr:row>
      <xdr:rowOff>49744</xdr:rowOff>
    </xdr:from>
    <xdr:to>
      <xdr:col>31</xdr:col>
      <xdr:colOff>438150</xdr:colOff>
      <xdr:row>33</xdr:row>
      <xdr:rowOff>161199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28D9BB7F-B437-428D-9A98-758F8313E4FD}"/>
            </a:ext>
          </a:extLst>
        </xdr:cNvPr>
        <xdr:cNvGrpSpPr/>
      </xdr:nvGrpSpPr>
      <xdr:grpSpPr>
        <a:xfrm>
          <a:off x="2164556" y="9222319"/>
          <a:ext cx="13113544" cy="1273505"/>
          <a:chOff x="9319491" y="8875688"/>
          <a:chExt cx="9853314" cy="127227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84961075-05F1-2387-2377-6538EF865FA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2B78F7C-A4FE-5F46-E5AF-81BA6562307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EF7434F7-20CA-AAF3-B6F1-F256B427784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19491" y="900569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Arq. Omero Zacamo Rodríguez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Obras Públicas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5A1F18AB-DCEA-4BD3-8343-1325CDE7F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266700</xdr:colOff>
      <xdr:row>0</xdr:row>
      <xdr:rowOff>47625</xdr:rowOff>
    </xdr:from>
    <xdr:to>
      <xdr:col>32</xdr:col>
      <xdr:colOff>0</xdr:colOff>
      <xdr:row>2</xdr:row>
      <xdr:rowOff>200025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6C842C2-DCAF-4EC3-A361-AB25FCAD9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11350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31</xdr:row>
      <xdr:rowOff>0</xdr:rowOff>
    </xdr:from>
    <xdr:to>
      <xdr:col>9</xdr:col>
      <xdr:colOff>295275</xdr:colOff>
      <xdr:row>31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09E3436-0554-4430-8EEC-67AEBAD67860}"/>
            </a:ext>
          </a:extLst>
        </xdr:cNvPr>
        <xdr:cNvSpPr txBox="1">
          <a:spLocks noChangeArrowheads="1"/>
        </xdr:cNvSpPr>
      </xdr:nvSpPr>
      <xdr:spPr bwMode="auto">
        <a:xfrm>
          <a:off x="5391150" y="9477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1284551</xdr:colOff>
      <xdr:row>0</xdr:row>
      <xdr:rowOff>106891</xdr:rowOff>
    </xdr:from>
    <xdr:to>
      <xdr:col>1</xdr:col>
      <xdr:colOff>2000251</xdr:colOff>
      <xdr:row>2</xdr:row>
      <xdr:rowOff>190501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0ABA2CE2-815E-46D2-B75C-49BC7FB88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2226" y="106891"/>
          <a:ext cx="715700" cy="693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</xdr:row>
      <xdr:rowOff>95251</xdr:rowOff>
    </xdr:from>
    <xdr:to>
      <xdr:col>32</xdr:col>
      <xdr:colOff>338668</xdr:colOff>
      <xdr:row>29</xdr:row>
      <xdr:rowOff>111517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CB0551BC-0A28-4EAE-9014-5E7C572C52C9}"/>
            </a:ext>
          </a:extLst>
        </xdr:cNvPr>
        <xdr:cNvGrpSpPr/>
      </xdr:nvGrpSpPr>
      <xdr:grpSpPr>
        <a:xfrm>
          <a:off x="0" y="7508186"/>
          <a:ext cx="13524581" cy="1200679"/>
          <a:chOff x="0" y="8888942"/>
          <a:chExt cx="15435793" cy="1209583"/>
        </a:xfrm>
      </xdr:grpSpPr>
      <xdr:grpSp>
        <xdr:nvGrpSpPr>
          <xdr:cNvPr id="6" name="48 Grupo">
            <a:extLst>
              <a:ext uri="{FF2B5EF4-FFF2-40B4-BE49-F238E27FC236}">
                <a16:creationId xmlns:a16="http://schemas.microsoft.com/office/drawing/2014/main" id="{B855AF6B-71A2-98E8-C2CA-F38A71FA671F}"/>
              </a:ext>
            </a:extLst>
          </xdr:cNvPr>
          <xdr:cNvGrpSpPr/>
        </xdr:nvGrpSpPr>
        <xdr:grpSpPr>
          <a:xfrm>
            <a:off x="7395404" y="8888942"/>
            <a:ext cx="8040389" cy="1182084"/>
            <a:chOff x="12763603" y="8875688"/>
            <a:chExt cx="6409202" cy="1155217"/>
          </a:xfrm>
        </xdr:grpSpPr>
        <xdr:sp macro="" textlink="">
          <xdr:nvSpPr>
            <xdr:cNvPr id="8" name="Text Box 2">
              <a:extLst>
                <a:ext uri="{FF2B5EF4-FFF2-40B4-BE49-F238E27FC236}">
                  <a16:creationId xmlns:a16="http://schemas.microsoft.com/office/drawing/2014/main" id="{E0DD2EA6-86C6-890E-3C03-243FB0B5B49A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6429606" y="8875688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Aprobó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Mtra. Sandra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Corona Padilla</a:t>
              </a:r>
              <a:endPara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ctr" rtl="0">
                <a:defRPr sz="1000"/>
              </a:pPr>
              <a:r>
                <a:rPr lang="es-ES" sz="1000" b="0" i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Presidenta Municipal Constitucional</a:t>
              </a:r>
              <a:endParaRPr lang="es-ES" sz="800" b="0" i="1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9" name="Text Box 2">
              <a:extLst>
                <a:ext uri="{FF2B5EF4-FFF2-40B4-BE49-F238E27FC236}">
                  <a16:creationId xmlns:a16="http://schemas.microsoft.com/office/drawing/2014/main" id="{653C439C-2A5B-BE5C-7BBE-71CA41865E4E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2763603" y="8888634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Revisó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algn="ctr" rtl="0"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Mtro.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Antonio Estrada Sánchez</a:t>
              </a:r>
              <a:br>
                <a:rPr lang="es-ES" sz="1000" b="1" i="0" strike="noStrike">
                  <a:solidFill>
                    <a:srgbClr val="000000"/>
                  </a:solidFill>
                  <a:latin typeface="Arial"/>
                  <a:cs typeface="Arial"/>
                </a:rPr>
              </a:b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Secretario del</a:t>
              </a:r>
              <a:r>
                <a:rPr lang="es-ES" sz="1000" b="0" i="1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Ayuntamiento</a:t>
              </a:r>
              <a:endParaRPr lang="es-ES" sz="800" b="0" i="1" strike="noStrike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</xdr:grp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734C21D-C1C2-5497-894A-22555C6A35C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0" y="8929688"/>
            <a:ext cx="3441363" cy="116883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José Díaz Estrada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de Servicios Públicos Municipales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200025</xdr:colOff>
      <xdr:row>0</xdr:row>
      <xdr:rowOff>47625</xdr:rowOff>
    </xdr:from>
    <xdr:to>
      <xdr:col>31</xdr:col>
      <xdr:colOff>73025</xdr:colOff>
      <xdr:row>2</xdr:row>
      <xdr:rowOff>200025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4552D5BA-292E-47AA-A768-5FBF727A7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13497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39</xdr:row>
      <xdr:rowOff>0</xdr:rowOff>
    </xdr:from>
    <xdr:to>
      <xdr:col>9</xdr:col>
      <xdr:colOff>295275</xdr:colOff>
      <xdr:row>39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CC5D8D7-3075-407A-8AAC-FB1A77D209D6}"/>
            </a:ext>
          </a:extLst>
        </xdr:cNvPr>
        <xdr:cNvSpPr txBox="1">
          <a:spLocks noChangeArrowheads="1"/>
        </xdr:cNvSpPr>
      </xdr:nvSpPr>
      <xdr:spPr bwMode="auto">
        <a:xfrm>
          <a:off x="6000750" y="984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41EF9EAE-D37B-4A05-B372-17C3D7AD8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404811</xdr:colOff>
      <xdr:row>30</xdr:row>
      <xdr:rowOff>44617</xdr:rowOff>
    </xdr:from>
    <xdr:to>
      <xdr:col>30</xdr:col>
      <xdr:colOff>66814</xdr:colOff>
      <xdr:row>37</xdr:row>
      <xdr:rowOff>34728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6DC090DA-85D3-4DAE-9A7A-E2250F05EED5}"/>
            </a:ext>
          </a:extLst>
        </xdr:cNvPr>
        <xdr:cNvGrpSpPr/>
      </xdr:nvGrpSpPr>
      <xdr:grpSpPr>
        <a:xfrm>
          <a:off x="3100386" y="8531392"/>
          <a:ext cx="11358703" cy="1152161"/>
          <a:chOff x="9663272" y="8870296"/>
          <a:chExt cx="9509533" cy="1151487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59FEFFBF-CE81-4F9F-381A-7137E7EB193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A1A4DC8C-8664-C09D-BFF1-2D39943FF8B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75766" y="887951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8" name="Text Box 2">
            <a:extLst>
              <a:ext uri="{FF2B5EF4-FFF2-40B4-BE49-F238E27FC236}">
                <a16:creationId xmlns:a16="http://schemas.microsoft.com/office/drawing/2014/main" id="{DC4C3A69-5EF1-0F84-6719-4677A169D861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663272" y="8870296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571500</xdr:colOff>
      <xdr:row>0</xdr:row>
      <xdr:rowOff>95250</xdr:rowOff>
    </xdr:from>
    <xdr:to>
      <xdr:col>31</xdr:col>
      <xdr:colOff>171450</xdr:colOff>
      <xdr:row>2</xdr:row>
      <xdr:rowOff>247650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90385841-5B34-42E3-BAAD-ADA26160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344650" y="952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29</xdr:row>
      <xdr:rowOff>0</xdr:rowOff>
    </xdr:from>
    <xdr:to>
      <xdr:col>9</xdr:col>
      <xdr:colOff>295275</xdr:colOff>
      <xdr:row>29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5F0AEE0-6B88-44BA-95B8-1766A1E5B834}"/>
            </a:ext>
          </a:extLst>
        </xdr:cNvPr>
        <xdr:cNvSpPr txBox="1">
          <a:spLocks noChangeArrowheads="1"/>
        </xdr:cNvSpPr>
      </xdr:nvSpPr>
      <xdr:spPr bwMode="auto">
        <a:xfrm>
          <a:off x="5953125" y="9086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69F32BF6-1D03-4D82-B55D-B93365720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229767</xdr:colOff>
      <xdr:row>20</xdr:row>
      <xdr:rowOff>6882</xdr:rowOff>
    </xdr:from>
    <xdr:to>
      <xdr:col>32</xdr:col>
      <xdr:colOff>0</xdr:colOff>
      <xdr:row>27</xdr:row>
      <xdr:rowOff>105897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F44FC023-605E-47A0-A109-103B43AFFEA3}"/>
            </a:ext>
          </a:extLst>
        </xdr:cNvPr>
        <xdr:cNvGrpSpPr/>
      </xdr:nvGrpSpPr>
      <xdr:grpSpPr>
        <a:xfrm>
          <a:off x="7344942" y="7607832"/>
          <a:ext cx="7980783" cy="1261065"/>
          <a:chOff x="12755647" y="8875688"/>
          <a:chExt cx="6417158" cy="1260328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D74129C3-1FAD-682C-FF12-9EEF9A140E8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C94B79B-B8F6-DFE1-5220-19949A6B0B74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</xdr:col>
      <xdr:colOff>1964531</xdr:colOff>
      <xdr:row>20</xdr:row>
      <xdr:rowOff>83344</xdr:rowOff>
    </xdr:from>
    <xdr:to>
      <xdr:col>9</xdr:col>
      <xdr:colOff>179051</xdr:colOff>
      <xdr:row>27</xdr:row>
      <xdr:rowOff>61556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AFFD41A6-F721-4346-B787-B72A9E2EDA38}"/>
            </a:ext>
          </a:extLst>
        </xdr:cNvPr>
        <xdr:cNvSpPr txBox="1">
          <a:spLocks noChangeArrowheads="1"/>
        </xdr:cNvSpPr>
      </xdr:nvSpPr>
      <xdr:spPr bwMode="auto">
        <a:xfrm flipV="1">
          <a:off x="2412206" y="7684294"/>
          <a:ext cx="3424695" cy="11402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/>
          <a:r>
            <a:rPr lang="es-ES" sz="1100" b="1" i="0">
              <a:effectLst/>
              <a:latin typeface="+mn-lt"/>
              <a:ea typeface="+mn-ea"/>
              <a:cs typeface="+mn-cs"/>
            </a:rPr>
            <a:t>Mtro.</a:t>
          </a:r>
          <a:r>
            <a:rPr lang="es-ES" sz="1100" b="1" i="0" baseline="0">
              <a:effectLst/>
              <a:latin typeface="+mn-lt"/>
              <a:ea typeface="+mn-ea"/>
              <a:cs typeface="+mn-cs"/>
            </a:rPr>
            <a:t> Antonio Estrada Sánchez</a:t>
          </a:r>
          <a:endParaRPr lang="es-MX" sz="1000">
            <a:effectLst/>
          </a:endParaRPr>
        </a:p>
        <a:p>
          <a:pPr algn="ctr" rtl="0"/>
          <a:r>
            <a:rPr lang="es-ES" sz="1100" b="0" i="1">
              <a:effectLst/>
              <a:latin typeface="+mn-lt"/>
              <a:ea typeface="+mn-ea"/>
              <a:cs typeface="+mn-cs"/>
            </a:rPr>
            <a:t>Secretario del H. Ayuntamiento</a:t>
          </a:r>
          <a:endParaRPr lang="es-MX" sz="1000">
            <a:effectLst/>
          </a:endParaRPr>
        </a:p>
      </xdr:txBody>
    </xdr:sp>
    <xdr:clientData/>
  </xdr:twoCellAnchor>
  <xdr:twoCellAnchor editAs="oneCell">
    <xdr:from>
      <xdr:col>30</xdr:col>
      <xdr:colOff>276225</xdr:colOff>
      <xdr:row>0</xdr:row>
      <xdr:rowOff>57150</xdr:rowOff>
    </xdr:from>
    <xdr:to>
      <xdr:col>32</xdr:col>
      <xdr:colOff>9525</xdr:colOff>
      <xdr:row>2</xdr:row>
      <xdr:rowOff>209550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A36E1D38-6E94-45FA-9A4C-79BB28E25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20875" y="571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75D158A-6664-4C7C-93FF-D3D688199CD3}"/>
            </a:ext>
          </a:extLst>
        </xdr:cNvPr>
        <xdr:cNvSpPr txBox="1">
          <a:spLocks noChangeArrowheads="1"/>
        </xdr:cNvSpPr>
      </xdr:nvSpPr>
      <xdr:spPr bwMode="auto">
        <a:xfrm>
          <a:off x="6010275" y="92964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E4AC48CE-C4E5-4580-94B3-547BC0399B27}"/>
            </a:ext>
          </a:extLst>
        </xdr:cNvPr>
        <xdr:cNvGrpSpPr/>
      </xdr:nvGrpSpPr>
      <xdr:grpSpPr>
        <a:xfrm>
          <a:off x="2205831" y="8422218"/>
          <a:ext cx="11976894" cy="1692604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FF0AF1C2-4378-7A09-C4EB-A94391B04202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67246E8-C190-EE2F-2CDC-6644EFF5ACB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9600175E-4E3A-AFE4-9BEE-EB5BCFDE6EC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Andrés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296333</xdr:colOff>
      <xdr:row>0</xdr:row>
      <xdr:rowOff>49741</xdr:rowOff>
    </xdr:from>
    <xdr:to>
      <xdr:col>1</xdr:col>
      <xdr:colOff>500200</xdr:colOff>
      <xdr:row>2</xdr:row>
      <xdr:rowOff>200025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D1441433-A732-4575-BBBB-8103801F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333" y="49741"/>
          <a:ext cx="651542" cy="759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30</xdr:col>
      <xdr:colOff>466724</xdr:colOff>
      <xdr:row>0</xdr:row>
      <xdr:rowOff>57150</xdr:rowOff>
    </xdr:from>
    <xdr:ext cx="647701" cy="742950"/>
    <xdr:pic>
      <xdr:nvPicPr>
        <xdr:cNvPr id="8" name="Imagen 7">
          <a:extLst>
            <a:ext uri="{FF2B5EF4-FFF2-40B4-BE49-F238E27FC236}">
              <a16:creationId xmlns:a16="http://schemas.microsoft.com/office/drawing/2014/main" id="{77B73C0B-427E-489D-9767-B8382214B0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4868524" y="57150"/>
          <a:ext cx="647701" cy="7429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B904AF7-4CF0-466F-9328-C3D7977A3EB1}"/>
            </a:ext>
          </a:extLst>
        </xdr:cNvPr>
        <xdr:cNvSpPr txBox="1">
          <a:spLocks noChangeArrowheads="1"/>
        </xdr:cNvSpPr>
      </xdr:nvSpPr>
      <xdr:spPr bwMode="auto">
        <a:xfrm>
          <a:off x="5495925" y="102870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92F41279-AE6B-45D8-AA6D-DD5E1EE7578F}"/>
            </a:ext>
          </a:extLst>
        </xdr:cNvPr>
        <xdr:cNvGrpSpPr/>
      </xdr:nvGrpSpPr>
      <xdr:grpSpPr>
        <a:xfrm>
          <a:off x="2205831" y="8422218"/>
          <a:ext cx="11976894" cy="1692604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A97B026D-9118-D194-30C7-8182B9FB21D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4A8F09C9-8F25-3444-66EA-C3422CE9431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99BAD136-F63B-A97A-06E1-67007F0581B9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Mtro. Andrés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296333</xdr:colOff>
      <xdr:row>0</xdr:row>
      <xdr:rowOff>49741</xdr:rowOff>
    </xdr:from>
    <xdr:to>
      <xdr:col>1</xdr:col>
      <xdr:colOff>500200</xdr:colOff>
      <xdr:row>2</xdr:row>
      <xdr:rowOff>200025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4BC0732F-6326-4ADF-8F78-C353059CC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333" y="49741"/>
          <a:ext cx="651542" cy="7598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30</xdr:col>
      <xdr:colOff>466724</xdr:colOff>
      <xdr:row>0</xdr:row>
      <xdr:rowOff>57150</xdr:rowOff>
    </xdr:from>
    <xdr:ext cx="647701" cy="742950"/>
    <xdr:pic>
      <xdr:nvPicPr>
        <xdr:cNvPr id="8" name="Imagen 7">
          <a:extLst>
            <a:ext uri="{FF2B5EF4-FFF2-40B4-BE49-F238E27FC236}">
              <a16:creationId xmlns:a16="http://schemas.microsoft.com/office/drawing/2014/main" id="{BA130626-5586-4770-8C18-FEF27E3211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3677899" y="57150"/>
          <a:ext cx="647701" cy="7429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43929-607E-4A69-85A8-E0CB5ACD05BD}">
  <sheetPr>
    <tabColor rgb="FF92D050"/>
  </sheetPr>
  <dimension ref="A1:AI40"/>
  <sheetViews>
    <sheetView showRuler="0" topLeftCell="A8" zoomScaleNormal="100" zoomScalePageLayoutView="81" workbookViewId="0">
      <selection activeCell="B12" sqref="B12"/>
    </sheetView>
  </sheetViews>
  <sheetFormatPr baseColWidth="10" defaultRowHeight="12.75" x14ac:dyDescent="0.2"/>
  <cols>
    <col min="1" max="1" width="5.85546875" style="1" customWidth="1"/>
    <col min="2" max="2" width="33.7109375" style="1" customWidth="1"/>
    <col min="3" max="3" width="11.57031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4.7109375" style="51" customWidth="1"/>
    <col min="11" max="11" width="5.7109375" style="50" customWidth="1"/>
    <col min="12" max="12" width="4.85546875" style="51" customWidth="1"/>
    <col min="13" max="13" width="5.7109375" style="50" customWidth="1"/>
    <col min="14" max="14" width="5.7109375" style="51" customWidth="1"/>
    <col min="15" max="15" width="5.7109375" style="50" customWidth="1"/>
    <col min="16" max="16" width="6.140625" style="51" customWidth="1"/>
    <col min="17" max="17" width="5.7109375" style="50" customWidth="1"/>
    <col min="18" max="18" width="5.7109375" style="51" customWidth="1"/>
    <col min="19" max="19" width="5.7109375" style="50" customWidth="1"/>
    <col min="20" max="20" width="5.5703125" style="52" customWidth="1"/>
    <col min="21" max="21" width="5.7109375" style="50" customWidth="1"/>
    <col min="22" max="22" width="6" style="52" customWidth="1"/>
    <col min="23" max="23" width="5.7109375" style="50" customWidth="1"/>
    <col min="24" max="24" width="5.7109375" style="52" customWidth="1"/>
    <col min="25" max="25" width="5.7109375" style="50" customWidth="1"/>
    <col min="26" max="26" width="5.5703125" style="51" customWidth="1"/>
    <col min="27" max="27" width="5.7109375" style="50" customWidth="1"/>
    <col min="28" max="28" width="6.7109375" style="52" customWidth="1"/>
    <col min="29" max="29" width="6" style="1" customWidth="1"/>
    <col min="30" max="30" width="8.42578125" style="1" customWidth="1"/>
    <col min="31" max="31" width="8.28515625" style="1" customWidth="1"/>
    <col min="32" max="32" width="8.85546875" style="1" customWidth="1"/>
    <col min="33" max="33" width="12.85546875" style="1" bestFit="1" customWidth="1"/>
    <col min="34" max="34" width="6.7109375" style="1" bestFit="1" customWidth="1"/>
    <col min="35" max="16384" width="11.42578125" style="1"/>
  </cols>
  <sheetData>
    <row r="1" spans="1:35" ht="28.5" customHeight="1" x14ac:dyDescent="0.25">
      <c r="A1" s="206" t="s">
        <v>50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</row>
    <row r="2" spans="1:35" ht="30" customHeight="1" x14ac:dyDescent="0.2">
      <c r="A2" s="219" t="s">
        <v>49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20" t="s">
        <v>171</v>
      </c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2"/>
      <c r="M4" s="223" t="s">
        <v>71</v>
      </c>
      <c r="N4" s="223"/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3"/>
      <c r="AA4" s="223"/>
      <c r="AB4" s="223"/>
      <c r="AC4" s="223"/>
      <c r="AD4" s="223"/>
      <c r="AE4" s="223"/>
      <c r="AF4" s="223"/>
      <c r="AG4" s="224"/>
    </row>
    <row r="5" spans="1:35" ht="15.75" customHeight="1" x14ac:dyDescent="0.2">
      <c r="A5" s="225" t="s">
        <v>181</v>
      </c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6"/>
      <c r="AB5" s="226"/>
      <c r="AC5" s="226"/>
      <c r="AD5" s="226"/>
      <c r="AE5" s="226"/>
      <c r="AF5" s="226"/>
      <c r="AG5" s="227"/>
    </row>
    <row r="6" spans="1:35" ht="12.75" customHeight="1" x14ac:dyDescent="0.2">
      <c r="A6" s="217"/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7"/>
    </row>
    <row r="7" spans="1:35" s="3" customFormat="1" ht="13.5" customHeight="1" x14ac:dyDescent="0.2">
      <c r="A7" s="195" t="s">
        <v>2</v>
      </c>
      <c r="B7" s="198" t="s">
        <v>3</v>
      </c>
      <c r="C7" s="201" t="s">
        <v>4</v>
      </c>
      <c r="D7" s="201" t="s">
        <v>5</v>
      </c>
      <c r="E7" s="204" t="s">
        <v>6</v>
      </c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191" t="s">
        <v>7</v>
      </c>
      <c r="AD7" s="191"/>
      <c r="AE7" s="191" t="s">
        <v>8</v>
      </c>
      <c r="AF7" s="191" t="s">
        <v>9</v>
      </c>
      <c r="AG7" s="192" t="s">
        <v>10</v>
      </c>
    </row>
    <row r="8" spans="1:35" s="3" customFormat="1" ht="15.75" customHeight="1" x14ac:dyDescent="0.2">
      <c r="A8" s="196"/>
      <c r="B8" s="199"/>
      <c r="C8" s="202"/>
      <c r="D8" s="202"/>
      <c r="E8" s="228" t="s">
        <v>11</v>
      </c>
      <c r="F8" s="228"/>
      <c r="G8" s="228" t="s">
        <v>12</v>
      </c>
      <c r="H8" s="228"/>
      <c r="I8" s="228" t="s">
        <v>13</v>
      </c>
      <c r="J8" s="228"/>
      <c r="K8" s="228" t="s">
        <v>14</v>
      </c>
      <c r="L8" s="228"/>
      <c r="M8" s="231" t="s">
        <v>15</v>
      </c>
      <c r="N8" s="228"/>
      <c r="O8" s="228" t="s">
        <v>16</v>
      </c>
      <c r="P8" s="228"/>
      <c r="Q8" s="228" t="s">
        <v>17</v>
      </c>
      <c r="R8" s="228"/>
      <c r="S8" s="228" t="s">
        <v>18</v>
      </c>
      <c r="T8" s="228"/>
      <c r="U8" s="228" t="s">
        <v>19</v>
      </c>
      <c r="V8" s="228"/>
      <c r="W8" s="228" t="s">
        <v>20</v>
      </c>
      <c r="X8" s="228"/>
      <c r="Y8" s="228" t="s">
        <v>21</v>
      </c>
      <c r="Z8" s="228"/>
      <c r="AA8" s="228" t="s">
        <v>22</v>
      </c>
      <c r="AB8" s="228"/>
      <c r="AC8" s="191"/>
      <c r="AD8" s="191"/>
      <c r="AE8" s="191"/>
      <c r="AF8" s="191"/>
      <c r="AG8" s="229"/>
    </row>
    <row r="9" spans="1:35" s="3" customFormat="1" ht="13.5" customHeight="1" x14ac:dyDescent="0.2">
      <c r="A9" s="197"/>
      <c r="B9" s="200"/>
      <c r="C9" s="203"/>
      <c r="D9" s="203"/>
      <c r="E9" s="89" t="s">
        <v>23</v>
      </c>
      <c r="F9" s="90" t="s">
        <v>24</v>
      </c>
      <c r="G9" s="89" t="s">
        <v>23</v>
      </c>
      <c r="H9" s="90" t="s">
        <v>24</v>
      </c>
      <c r="I9" s="89" t="s">
        <v>23</v>
      </c>
      <c r="J9" s="90" t="s">
        <v>24</v>
      </c>
      <c r="K9" s="89" t="s">
        <v>23</v>
      </c>
      <c r="L9" s="91" t="s">
        <v>24</v>
      </c>
      <c r="M9" s="89" t="s">
        <v>23</v>
      </c>
      <c r="N9" s="90" t="s">
        <v>24</v>
      </c>
      <c r="O9" s="89" t="s">
        <v>23</v>
      </c>
      <c r="P9" s="90" t="s">
        <v>24</v>
      </c>
      <c r="Q9" s="89" t="s">
        <v>23</v>
      </c>
      <c r="R9" s="90" t="s">
        <v>24</v>
      </c>
      <c r="S9" s="89" t="s">
        <v>23</v>
      </c>
      <c r="T9" s="90" t="s">
        <v>24</v>
      </c>
      <c r="U9" s="89" t="s">
        <v>23</v>
      </c>
      <c r="V9" s="90" t="s">
        <v>24</v>
      </c>
      <c r="W9" s="89" t="s">
        <v>23</v>
      </c>
      <c r="X9" s="90" t="s">
        <v>24</v>
      </c>
      <c r="Y9" s="89" t="s">
        <v>23</v>
      </c>
      <c r="Z9" s="90" t="s">
        <v>24</v>
      </c>
      <c r="AA9" s="89" t="s">
        <v>23</v>
      </c>
      <c r="AB9" s="90" t="s">
        <v>24</v>
      </c>
      <c r="AC9" s="4" t="s">
        <v>23</v>
      </c>
      <c r="AD9" s="5" t="s">
        <v>24</v>
      </c>
      <c r="AE9" s="191"/>
      <c r="AF9" s="191"/>
      <c r="AG9" s="230"/>
    </row>
    <row r="10" spans="1:35" s="17" customFormat="1" ht="18" customHeight="1" x14ac:dyDescent="0.2">
      <c r="A10" s="56"/>
      <c r="B10" s="57"/>
      <c r="C10" s="58"/>
      <c r="D10" s="59"/>
      <c r="E10" s="60"/>
      <c r="F10" s="92"/>
      <c r="G10" s="60"/>
      <c r="H10" s="92"/>
      <c r="I10" s="62"/>
      <c r="J10" s="92"/>
      <c r="K10" s="62"/>
      <c r="L10" s="92"/>
      <c r="M10" s="62"/>
      <c r="N10" s="92"/>
      <c r="O10" s="62"/>
      <c r="P10" s="92"/>
      <c r="Q10" s="62"/>
      <c r="R10" s="92"/>
      <c r="S10" s="62"/>
      <c r="T10" s="92"/>
      <c r="U10" s="62"/>
      <c r="V10" s="92"/>
      <c r="W10" s="62"/>
      <c r="X10" s="92"/>
      <c r="Y10" s="62"/>
      <c r="Z10" s="92"/>
      <c r="AA10" s="62"/>
      <c r="AB10" s="92"/>
      <c r="AC10" s="62"/>
      <c r="AD10" s="63"/>
      <c r="AE10" s="64"/>
      <c r="AF10" s="15"/>
      <c r="AG10" s="93"/>
    </row>
    <row r="11" spans="1:35" s="17" customFormat="1" ht="36.75" customHeight="1" x14ac:dyDescent="0.2">
      <c r="A11" s="18" t="s">
        <v>25</v>
      </c>
      <c r="B11" s="149" t="s">
        <v>72</v>
      </c>
      <c r="C11" s="68"/>
      <c r="D11" s="69"/>
      <c r="E11" s="94"/>
      <c r="F11" s="95"/>
      <c r="G11" s="94"/>
      <c r="H11" s="95"/>
      <c r="I11" s="94"/>
      <c r="J11" s="95"/>
      <c r="K11" s="94"/>
      <c r="L11" s="95"/>
      <c r="M11" s="94"/>
      <c r="N11" s="95"/>
      <c r="O11" s="94"/>
      <c r="P11" s="95"/>
      <c r="Q11" s="94"/>
      <c r="R11" s="95"/>
      <c r="S11" s="94"/>
      <c r="T11" s="95"/>
      <c r="U11" s="94"/>
      <c r="V11" s="95"/>
      <c r="W11" s="94"/>
      <c r="X11" s="95"/>
      <c r="Y11" s="94"/>
      <c r="Z11" s="95"/>
      <c r="AA11" s="94"/>
      <c r="AB11" s="95"/>
      <c r="AC11" s="71"/>
      <c r="AD11" s="72"/>
      <c r="AE11" s="73"/>
      <c r="AF11" s="96"/>
      <c r="AG11" s="97"/>
    </row>
    <row r="12" spans="1:35" s="17" customFormat="1" ht="25.5" customHeight="1" x14ac:dyDescent="0.2">
      <c r="A12" s="21" t="s">
        <v>27</v>
      </c>
      <c r="B12" s="151" t="s">
        <v>73</v>
      </c>
      <c r="C12" s="68" t="s">
        <v>74</v>
      </c>
      <c r="D12" s="98">
        <f>SUM(E12,G12,I12,K12,M12,O12,Q12,S12,U12,W12,Y12,AA12,)</f>
        <v>5123</v>
      </c>
      <c r="E12" s="71">
        <v>427</v>
      </c>
      <c r="F12" s="95">
        <v>483</v>
      </c>
      <c r="G12" s="71">
        <v>426</v>
      </c>
      <c r="H12" s="95">
        <v>470</v>
      </c>
      <c r="I12" s="71">
        <v>427</v>
      </c>
      <c r="J12" s="95">
        <v>518</v>
      </c>
      <c r="K12" s="71">
        <v>427</v>
      </c>
      <c r="L12" s="95">
        <v>425</v>
      </c>
      <c r="M12" s="71">
        <v>427</v>
      </c>
      <c r="N12" s="95">
        <v>490</v>
      </c>
      <c r="O12" s="71">
        <v>427</v>
      </c>
      <c r="P12" s="95">
        <v>485</v>
      </c>
      <c r="Q12" s="71">
        <v>427</v>
      </c>
      <c r="R12" s="95">
        <v>430</v>
      </c>
      <c r="S12" s="71">
        <v>427</v>
      </c>
      <c r="T12" s="95">
        <v>450</v>
      </c>
      <c r="U12" s="71">
        <v>427</v>
      </c>
      <c r="V12" s="95">
        <v>0</v>
      </c>
      <c r="W12" s="71">
        <v>427</v>
      </c>
      <c r="X12" s="95">
        <v>0</v>
      </c>
      <c r="Y12" s="71">
        <v>427</v>
      </c>
      <c r="Z12" s="95">
        <v>0</v>
      </c>
      <c r="AA12" s="71">
        <v>427</v>
      </c>
      <c r="AB12" s="99">
        <v>0</v>
      </c>
      <c r="AC12" s="71">
        <f>E12+G12+I12+K12+M12+O12+Q12+S12+U12+W12+Y12+AA12</f>
        <v>5123</v>
      </c>
      <c r="AD12" s="72">
        <f>F12+H12+J12+L12+N12+P12+R12+T12+V12+X12+Z12+AB12</f>
        <v>3751</v>
      </c>
      <c r="AE12" s="73">
        <f>AD12/AC12</f>
        <v>0.73218817099355848</v>
      </c>
      <c r="AF12" s="96">
        <f>100%-AE12</f>
        <v>0.26781182900644152</v>
      </c>
      <c r="AG12" s="100"/>
      <c r="AH12" s="101"/>
      <c r="AI12" s="102"/>
    </row>
    <row r="13" spans="1:35" s="17" customFormat="1" ht="38.25" customHeight="1" x14ac:dyDescent="0.2">
      <c r="A13" s="21" t="s">
        <v>30</v>
      </c>
      <c r="B13" s="151" t="s">
        <v>75</v>
      </c>
      <c r="C13" s="68" t="s">
        <v>76</v>
      </c>
      <c r="D13" s="98">
        <f t="shared" ref="D13" si="0">SUM(E13,G13,I13,K13,M13,O13,Q13,S13,U13,W13,Y13,AA13,)</f>
        <v>3440</v>
      </c>
      <c r="E13" s="71">
        <v>288</v>
      </c>
      <c r="F13" s="103">
        <v>278</v>
      </c>
      <c r="G13" s="71">
        <v>286</v>
      </c>
      <c r="H13" s="95">
        <v>320</v>
      </c>
      <c r="I13" s="71">
        <v>289</v>
      </c>
      <c r="J13" s="95">
        <v>244</v>
      </c>
      <c r="K13" s="71">
        <v>287</v>
      </c>
      <c r="L13" s="95">
        <v>284</v>
      </c>
      <c r="M13" s="71">
        <v>286</v>
      </c>
      <c r="N13" s="95">
        <v>270</v>
      </c>
      <c r="O13" s="71">
        <v>286</v>
      </c>
      <c r="P13" s="95">
        <v>280</v>
      </c>
      <c r="Q13" s="71">
        <v>286</v>
      </c>
      <c r="R13" s="95">
        <v>200</v>
      </c>
      <c r="S13" s="71">
        <v>288</v>
      </c>
      <c r="T13" s="95">
        <v>90</v>
      </c>
      <c r="U13" s="71">
        <v>286</v>
      </c>
      <c r="V13" s="95">
        <v>0</v>
      </c>
      <c r="W13" s="71">
        <v>286</v>
      </c>
      <c r="X13" s="95">
        <v>0</v>
      </c>
      <c r="Y13" s="71">
        <v>286</v>
      </c>
      <c r="Z13" s="95">
        <v>0</v>
      </c>
      <c r="AA13" s="71">
        <v>286</v>
      </c>
      <c r="AB13" s="99">
        <v>0</v>
      </c>
      <c r="AC13" s="71">
        <f t="shared" ref="AC13:AD26" si="1">E13+G13+I13+K13+M13+O13+Q13+S13+U13+W13+Y13+AA13</f>
        <v>3440</v>
      </c>
      <c r="AD13" s="72">
        <f t="shared" si="1"/>
        <v>1966</v>
      </c>
      <c r="AE13" s="73">
        <f t="shared" ref="AE13:AE14" si="2">AD13/AC13</f>
        <v>0.57151162790697674</v>
      </c>
      <c r="AF13" s="96">
        <f t="shared" ref="AF13:AF14" si="3">100%-AE13</f>
        <v>0.42848837209302326</v>
      </c>
      <c r="AG13" s="100"/>
      <c r="AH13" s="101"/>
      <c r="AI13" s="102"/>
    </row>
    <row r="14" spans="1:35" s="17" customFormat="1" ht="25.5" customHeight="1" x14ac:dyDescent="0.2">
      <c r="A14" s="21" t="s">
        <v>77</v>
      </c>
      <c r="B14" s="151" t="s">
        <v>78</v>
      </c>
      <c r="C14" s="68" t="s">
        <v>32</v>
      </c>
      <c r="D14" s="98">
        <v>1794</v>
      </c>
      <c r="E14" s="71">
        <v>150</v>
      </c>
      <c r="F14" s="103">
        <v>120</v>
      </c>
      <c r="G14" s="71">
        <v>149</v>
      </c>
      <c r="H14" s="95">
        <v>130</v>
      </c>
      <c r="I14" s="71">
        <v>150</v>
      </c>
      <c r="J14" s="95">
        <v>118</v>
      </c>
      <c r="K14" s="71">
        <v>149</v>
      </c>
      <c r="L14" s="95">
        <v>120</v>
      </c>
      <c r="M14" s="71">
        <v>150</v>
      </c>
      <c r="N14" s="95">
        <v>140</v>
      </c>
      <c r="O14" s="71">
        <v>149</v>
      </c>
      <c r="P14" s="95">
        <v>130</v>
      </c>
      <c r="Q14" s="71">
        <v>149</v>
      </c>
      <c r="R14" s="95">
        <v>135</v>
      </c>
      <c r="S14" s="71">
        <v>150</v>
      </c>
      <c r="T14" s="95">
        <v>120</v>
      </c>
      <c r="U14" s="71">
        <v>149</v>
      </c>
      <c r="V14" s="95">
        <v>0</v>
      </c>
      <c r="W14" s="71">
        <v>150</v>
      </c>
      <c r="X14" s="95">
        <v>0</v>
      </c>
      <c r="Y14" s="71">
        <v>149</v>
      </c>
      <c r="Z14" s="95">
        <v>0</v>
      </c>
      <c r="AA14" s="71">
        <v>150</v>
      </c>
      <c r="AB14" s="99">
        <v>0</v>
      </c>
      <c r="AC14" s="71">
        <f t="shared" si="1"/>
        <v>1794</v>
      </c>
      <c r="AD14" s="72">
        <f t="shared" si="1"/>
        <v>1013</v>
      </c>
      <c r="AE14" s="73">
        <f t="shared" si="2"/>
        <v>0.564659977703456</v>
      </c>
      <c r="AF14" s="96">
        <f t="shared" si="3"/>
        <v>0.435340022296544</v>
      </c>
      <c r="AG14" s="100"/>
      <c r="AH14" s="101"/>
      <c r="AI14" s="102"/>
    </row>
    <row r="15" spans="1:35" s="17" customFormat="1" ht="18" customHeight="1" x14ac:dyDescent="0.2">
      <c r="A15" s="21"/>
      <c r="B15" s="151"/>
      <c r="C15" s="68"/>
      <c r="D15" s="98"/>
      <c r="E15" s="71"/>
      <c r="F15" s="99"/>
      <c r="G15" s="71"/>
      <c r="H15" s="95"/>
      <c r="I15" s="71"/>
      <c r="J15" s="95"/>
      <c r="K15" s="71"/>
      <c r="L15" s="95"/>
      <c r="M15" s="71"/>
      <c r="N15" s="95"/>
      <c r="O15" s="71"/>
      <c r="P15" s="95"/>
      <c r="Q15" s="71"/>
      <c r="R15" s="95"/>
      <c r="S15" s="71"/>
      <c r="T15" s="95"/>
      <c r="U15" s="71"/>
      <c r="V15" s="95"/>
      <c r="W15" s="71"/>
      <c r="X15" s="95"/>
      <c r="Y15" s="71"/>
      <c r="Z15" s="95"/>
      <c r="AA15" s="71"/>
      <c r="AB15" s="99"/>
      <c r="AC15" s="71"/>
      <c r="AD15" s="72"/>
      <c r="AE15" s="73"/>
      <c r="AF15" s="96"/>
      <c r="AG15" s="100"/>
      <c r="AH15" s="101"/>
      <c r="AI15" s="102"/>
    </row>
    <row r="16" spans="1:35" s="17" customFormat="1" ht="30.75" customHeight="1" x14ac:dyDescent="0.2">
      <c r="A16" s="23" t="s">
        <v>33</v>
      </c>
      <c r="B16" s="149" t="s">
        <v>182</v>
      </c>
      <c r="C16" s="68"/>
      <c r="D16" s="98"/>
      <c r="E16" s="71"/>
      <c r="F16" s="99"/>
      <c r="G16" s="71"/>
      <c r="H16" s="95"/>
      <c r="I16" s="71"/>
      <c r="J16" s="95"/>
      <c r="K16" s="71"/>
      <c r="L16" s="95"/>
      <c r="M16" s="71"/>
      <c r="N16" s="95"/>
      <c r="O16" s="71"/>
      <c r="P16" s="95"/>
      <c r="Q16" s="71"/>
      <c r="R16" s="95"/>
      <c r="S16" s="71"/>
      <c r="T16" s="95"/>
      <c r="U16" s="71"/>
      <c r="V16" s="95"/>
      <c r="W16" s="71"/>
      <c r="X16" s="95"/>
      <c r="Y16" s="71"/>
      <c r="Z16" s="95"/>
      <c r="AA16" s="71"/>
      <c r="AB16" s="99"/>
      <c r="AC16" s="71"/>
      <c r="AD16" s="72"/>
      <c r="AE16" s="73"/>
      <c r="AF16" s="96"/>
      <c r="AG16" s="100"/>
      <c r="AH16" s="101"/>
      <c r="AI16" s="102"/>
    </row>
    <row r="17" spans="1:35" s="17" customFormat="1" ht="24" customHeight="1" x14ac:dyDescent="0.2">
      <c r="A17" s="7" t="s">
        <v>35</v>
      </c>
      <c r="B17" s="154" t="s">
        <v>79</v>
      </c>
      <c r="C17" s="68" t="s">
        <v>80</v>
      </c>
      <c r="D17" s="98">
        <f t="shared" ref="D17:D18" si="4">SUM(E17,G17,I17,K17,M17,O17,Q17,S17,U17,W17,Y17,AA17,)</f>
        <v>25</v>
      </c>
      <c r="E17" s="71">
        <v>2</v>
      </c>
      <c r="F17" s="95">
        <v>0</v>
      </c>
      <c r="G17" s="71">
        <v>2</v>
      </c>
      <c r="H17" s="95">
        <v>0</v>
      </c>
      <c r="I17" s="71">
        <v>3</v>
      </c>
      <c r="J17" s="95">
        <v>1</v>
      </c>
      <c r="K17" s="71">
        <v>2</v>
      </c>
      <c r="L17" s="95">
        <v>2</v>
      </c>
      <c r="M17" s="71">
        <v>2</v>
      </c>
      <c r="N17" s="95">
        <v>3</v>
      </c>
      <c r="O17" s="71">
        <v>2</v>
      </c>
      <c r="P17" s="95">
        <v>0</v>
      </c>
      <c r="Q17" s="71">
        <v>2</v>
      </c>
      <c r="R17" s="95">
        <v>0</v>
      </c>
      <c r="S17" s="71">
        <v>2</v>
      </c>
      <c r="T17" s="95">
        <v>0</v>
      </c>
      <c r="U17" s="71">
        <v>2</v>
      </c>
      <c r="V17" s="95">
        <v>0</v>
      </c>
      <c r="W17" s="71">
        <v>2</v>
      </c>
      <c r="X17" s="95">
        <v>0</v>
      </c>
      <c r="Y17" s="71">
        <v>2</v>
      </c>
      <c r="Z17" s="95">
        <v>0</v>
      </c>
      <c r="AA17" s="71">
        <v>2</v>
      </c>
      <c r="AB17" s="99">
        <v>0</v>
      </c>
      <c r="AC17" s="71">
        <f t="shared" si="1"/>
        <v>25</v>
      </c>
      <c r="AD17" s="72">
        <f t="shared" si="1"/>
        <v>6</v>
      </c>
      <c r="AE17" s="73">
        <f t="shared" ref="AE17:AE26" si="5">AD17/AC17</f>
        <v>0.24</v>
      </c>
      <c r="AF17" s="96">
        <f t="shared" ref="AF17:AF26" si="6">100%-AE17</f>
        <v>0.76</v>
      </c>
      <c r="AG17" s="100"/>
      <c r="AH17" s="101"/>
      <c r="AI17" s="102"/>
    </row>
    <row r="18" spans="1:35" s="17" customFormat="1" ht="19.5" customHeight="1" x14ac:dyDescent="0.2">
      <c r="A18" s="7" t="s">
        <v>38</v>
      </c>
      <c r="B18" s="154" t="s">
        <v>81</v>
      </c>
      <c r="C18" s="68" t="s">
        <v>82</v>
      </c>
      <c r="D18" s="98">
        <f t="shared" si="4"/>
        <v>4</v>
      </c>
      <c r="E18" s="71">
        <v>0</v>
      </c>
      <c r="F18" s="103">
        <v>0</v>
      </c>
      <c r="G18" s="71">
        <v>0</v>
      </c>
      <c r="H18" s="95">
        <v>0</v>
      </c>
      <c r="I18" s="71">
        <v>1</v>
      </c>
      <c r="J18" s="95">
        <v>0</v>
      </c>
      <c r="K18" s="71">
        <v>0</v>
      </c>
      <c r="L18" s="95">
        <v>1</v>
      </c>
      <c r="M18" s="71">
        <v>1</v>
      </c>
      <c r="N18" s="95">
        <v>0</v>
      </c>
      <c r="O18" s="71">
        <v>0</v>
      </c>
      <c r="P18" s="95">
        <v>0</v>
      </c>
      <c r="Q18" s="71">
        <v>0</v>
      </c>
      <c r="R18" s="95">
        <v>1</v>
      </c>
      <c r="S18" s="71">
        <v>0</v>
      </c>
      <c r="T18" s="95">
        <v>0</v>
      </c>
      <c r="U18" s="71">
        <v>1</v>
      </c>
      <c r="V18" s="95">
        <v>0</v>
      </c>
      <c r="W18" s="71">
        <v>0</v>
      </c>
      <c r="X18" s="95">
        <v>0</v>
      </c>
      <c r="Y18" s="71">
        <v>1</v>
      </c>
      <c r="Z18" s="95">
        <v>0</v>
      </c>
      <c r="AA18" s="71">
        <v>0</v>
      </c>
      <c r="AB18" s="99">
        <v>0</v>
      </c>
      <c r="AC18" s="71">
        <f t="shared" si="1"/>
        <v>4</v>
      </c>
      <c r="AD18" s="72">
        <f t="shared" si="1"/>
        <v>2</v>
      </c>
      <c r="AE18" s="73">
        <f t="shared" si="5"/>
        <v>0.5</v>
      </c>
      <c r="AF18" s="96">
        <f t="shared" si="6"/>
        <v>0.5</v>
      </c>
      <c r="AG18" s="100"/>
      <c r="AH18" s="101"/>
      <c r="AI18" s="102"/>
    </row>
    <row r="19" spans="1:35" s="17" customFormat="1" ht="18" customHeight="1" x14ac:dyDescent="0.2">
      <c r="A19" s="104"/>
      <c r="B19" s="173"/>
      <c r="C19" s="68"/>
      <c r="D19" s="98"/>
      <c r="E19" s="71"/>
      <c r="F19" s="99"/>
      <c r="G19" s="71"/>
      <c r="H19" s="95"/>
      <c r="I19" s="71"/>
      <c r="J19" s="95"/>
      <c r="K19" s="71"/>
      <c r="L19" s="95"/>
      <c r="M19" s="71"/>
      <c r="N19" s="95"/>
      <c r="O19" s="71"/>
      <c r="P19" s="95"/>
      <c r="Q19" s="71"/>
      <c r="R19" s="95"/>
      <c r="S19" s="71"/>
      <c r="T19" s="95"/>
      <c r="U19" s="71"/>
      <c r="V19" s="95"/>
      <c r="W19" s="71"/>
      <c r="X19" s="95"/>
      <c r="Y19" s="71"/>
      <c r="Z19" s="95"/>
      <c r="AA19" s="71"/>
      <c r="AB19" s="99"/>
      <c r="AC19" s="71"/>
      <c r="AD19" s="72"/>
      <c r="AE19" s="73"/>
      <c r="AF19" s="96"/>
      <c r="AG19" s="100"/>
      <c r="AH19" s="101"/>
      <c r="AI19" s="102"/>
    </row>
    <row r="20" spans="1:35" s="17" customFormat="1" ht="33.75" customHeight="1" x14ac:dyDescent="0.2">
      <c r="A20" s="23" t="s">
        <v>40</v>
      </c>
      <c r="B20" s="159" t="s">
        <v>83</v>
      </c>
      <c r="C20" s="68"/>
      <c r="D20" s="98"/>
      <c r="E20" s="71"/>
      <c r="F20" s="99"/>
      <c r="G20" s="71"/>
      <c r="H20" s="95"/>
      <c r="I20" s="71"/>
      <c r="J20" s="95"/>
      <c r="K20" s="71"/>
      <c r="L20" s="95"/>
      <c r="M20" s="71"/>
      <c r="N20" s="95"/>
      <c r="O20" s="71"/>
      <c r="P20" s="95"/>
      <c r="Q20" s="71"/>
      <c r="R20" s="95"/>
      <c r="S20" s="71"/>
      <c r="T20" s="95"/>
      <c r="U20" s="71"/>
      <c r="V20" s="95"/>
      <c r="W20" s="71"/>
      <c r="X20" s="95"/>
      <c r="Y20" s="71"/>
      <c r="Z20" s="95"/>
      <c r="AA20" s="71"/>
      <c r="AB20" s="99"/>
      <c r="AC20" s="71"/>
      <c r="AD20" s="72"/>
      <c r="AE20" s="73"/>
      <c r="AF20" s="96"/>
      <c r="AG20" s="100"/>
      <c r="AH20" s="101"/>
      <c r="AI20" s="102"/>
    </row>
    <row r="21" spans="1:35" s="17" customFormat="1" ht="24" customHeight="1" x14ac:dyDescent="0.2">
      <c r="A21" s="7" t="s">
        <v>42</v>
      </c>
      <c r="B21" s="154" t="s">
        <v>84</v>
      </c>
      <c r="C21" s="68" t="s">
        <v>85</v>
      </c>
      <c r="D21" s="98">
        <f t="shared" ref="D21:D23" si="7">SUM(E21,G21,I21,K21,M21,O21,Q21,S21,U21,W21,Y21,AA21,)</f>
        <v>2</v>
      </c>
      <c r="E21" s="71">
        <v>0</v>
      </c>
      <c r="F21" s="103">
        <v>0</v>
      </c>
      <c r="G21" s="71">
        <v>0</v>
      </c>
      <c r="H21" s="95">
        <v>0</v>
      </c>
      <c r="I21" s="71">
        <v>0</v>
      </c>
      <c r="J21" s="95">
        <v>0</v>
      </c>
      <c r="K21" s="71">
        <v>0</v>
      </c>
      <c r="L21" s="95">
        <v>0</v>
      </c>
      <c r="M21" s="71">
        <v>1</v>
      </c>
      <c r="N21" s="95">
        <v>0</v>
      </c>
      <c r="O21" s="71">
        <v>0</v>
      </c>
      <c r="P21" s="95">
        <v>0</v>
      </c>
      <c r="Q21" s="71">
        <v>0</v>
      </c>
      <c r="R21" s="95">
        <v>0</v>
      </c>
      <c r="S21" s="71">
        <v>0</v>
      </c>
      <c r="T21" s="95">
        <v>0</v>
      </c>
      <c r="U21" s="71">
        <v>0</v>
      </c>
      <c r="V21" s="95">
        <v>0</v>
      </c>
      <c r="W21" s="71">
        <v>1</v>
      </c>
      <c r="X21" s="95">
        <v>0</v>
      </c>
      <c r="Y21" s="71">
        <v>0</v>
      </c>
      <c r="Z21" s="95">
        <v>0</v>
      </c>
      <c r="AA21" s="71">
        <v>0</v>
      </c>
      <c r="AB21" s="99">
        <v>0</v>
      </c>
      <c r="AC21" s="71">
        <f t="shared" si="1"/>
        <v>2</v>
      </c>
      <c r="AD21" s="72">
        <f t="shared" si="1"/>
        <v>0</v>
      </c>
      <c r="AE21" s="73">
        <f t="shared" si="5"/>
        <v>0</v>
      </c>
      <c r="AF21" s="96">
        <f t="shared" si="6"/>
        <v>1</v>
      </c>
      <c r="AG21" s="100"/>
      <c r="AH21" s="101"/>
      <c r="AI21" s="102"/>
    </row>
    <row r="22" spans="1:35" s="17" customFormat="1" ht="24.75" customHeight="1" x14ac:dyDescent="0.2">
      <c r="A22" s="7" t="s">
        <v>47</v>
      </c>
      <c r="B22" s="154" t="s">
        <v>86</v>
      </c>
      <c r="C22" s="68" t="s">
        <v>87</v>
      </c>
      <c r="D22" s="98">
        <f t="shared" si="7"/>
        <v>53</v>
      </c>
      <c r="E22" s="71">
        <v>4</v>
      </c>
      <c r="F22" s="95">
        <v>0</v>
      </c>
      <c r="G22" s="71">
        <v>4</v>
      </c>
      <c r="H22" s="95">
        <v>0</v>
      </c>
      <c r="I22" s="71">
        <v>5</v>
      </c>
      <c r="J22" s="95">
        <v>0</v>
      </c>
      <c r="K22" s="71">
        <v>4</v>
      </c>
      <c r="L22" s="95">
        <v>0</v>
      </c>
      <c r="M22" s="71">
        <v>5</v>
      </c>
      <c r="N22" s="95">
        <v>0</v>
      </c>
      <c r="O22" s="71">
        <v>4</v>
      </c>
      <c r="P22" s="95">
        <v>0</v>
      </c>
      <c r="Q22" s="71">
        <v>4</v>
      </c>
      <c r="R22" s="95">
        <v>0</v>
      </c>
      <c r="S22" s="71">
        <v>5</v>
      </c>
      <c r="T22" s="95">
        <v>0</v>
      </c>
      <c r="U22" s="71">
        <v>4</v>
      </c>
      <c r="V22" s="95">
        <v>0</v>
      </c>
      <c r="W22" s="71">
        <v>5</v>
      </c>
      <c r="X22" s="95">
        <v>0</v>
      </c>
      <c r="Y22" s="71">
        <v>4</v>
      </c>
      <c r="Z22" s="95">
        <v>0</v>
      </c>
      <c r="AA22" s="71">
        <v>5</v>
      </c>
      <c r="AB22" s="99">
        <v>0</v>
      </c>
      <c r="AC22" s="71">
        <f t="shared" si="1"/>
        <v>53</v>
      </c>
      <c r="AD22" s="72">
        <f t="shared" si="1"/>
        <v>0</v>
      </c>
      <c r="AE22" s="73">
        <f t="shared" si="5"/>
        <v>0</v>
      </c>
      <c r="AF22" s="96">
        <f t="shared" si="6"/>
        <v>1</v>
      </c>
      <c r="AG22" s="100"/>
      <c r="AH22" s="101"/>
      <c r="AI22" s="102"/>
    </row>
    <row r="23" spans="1:35" s="17" customFormat="1" ht="19.5" customHeight="1" x14ac:dyDescent="0.2">
      <c r="A23" s="7" t="s">
        <v>88</v>
      </c>
      <c r="B23" s="154" t="s">
        <v>89</v>
      </c>
      <c r="C23" s="68" t="s">
        <v>80</v>
      </c>
      <c r="D23" s="98">
        <f t="shared" si="7"/>
        <v>14</v>
      </c>
      <c r="E23" s="71">
        <v>0</v>
      </c>
      <c r="F23" s="95">
        <v>0</v>
      </c>
      <c r="G23" s="71">
        <v>1</v>
      </c>
      <c r="H23" s="95">
        <v>0</v>
      </c>
      <c r="I23" s="71">
        <v>3</v>
      </c>
      <c r="J23" s="95">
        <v>0</v>
      </c>
      <c r="K23" s="71">
        <v>0</v>
      </c>
      <c r="L23" s="95">
        <v>0</v>
      </c>
      <c r="M23" s="71">
        <v>0</v>
      </c>
      <c r="N23" s="95">
        <v>0</v>
      </c>
      <c r="O23" s="71">
        <v>3</v>
      </c>
      <c r="P23" s="95">
        <v>0</v>
      </c>
      <c r="Q23" s="71">
        <v>1</v>
      </c>
      <c r="R23" s="95">
        <v>0</v>
      </c>
      <c r="S23" s="71">
        <v>2</v>
      </c>
      <c r="T23" s="95">
        <v>0</v>
      </c>
      <c r="U23" s="71">
        <v>3</v>
      </c>
      <c r="V23" s="95">
        <v>0</v>
      </c>
      <c r="W23" s="71">
        <v>1</v>
      </c>
      <c r="X23" s="95">
        <v>0</v>
      </c>
      <c r="Y23" s="71">
        <v>0</v>
      </c>
      <c r="Z23" s="95">
        <v>0</v>
      </c>
      <c r="AA23" s="71">
        <v>0</v>
      </c>
      <c r="AB23" s="99">
        <v>0</v>
      </c>
      <c r="AC23" s="71">
        <f t="shared" si="1"/>
        <v>14</v>
      </c>
      <c r="AD23" s="72">
        <f t="shared" si="1"/>
        <v>0</v>
      </c>
      <c r="AE23" s="73">
        <f t="shared" si="5"/>
        <v>0</v>
      </c>
      <c r="AF23" s="96">
        <f t="shared" si="6"/>
        <v>1</v>
      </c>
      <c r="AG23" s="100"/>
      <c r="AH23" s="101"/>
      <c r="AI23" s="102"/>
    </row>
    <row r="24" spans="1:35" s="17" customFormat="1" ht="18" customHeight="1" x14ac:dyDescent="0.2">
      <c r="A24" s="7"/>
      <c r="B24" s="154"/>
      <c r="C24" s="68"/>
      <c r="D24" s="105"/>
      <c r="E24" s="71"/>
      <c r="F24" s="95"/>
      <c r="G24" s="71"/>
      <c r="H24" s="95"/>
      <c r="I24" s="71"/>
      <c r="J24" s="95"/>
      <c r="K24" s="71"/>
      <c r="L24" s="95"/>
      <c r="M24" s="71"/>
      <c r="N24" s="95"/>
      <c r="O24" s="71"/>
      <c r="P24" s="95"/>
      <c r="Q24" s="71"/>
      <c r="R24" s="95"/>
      <c r="S24" s="71"/>
      <c r="T24" s="95"/>
      <c r="U24" s="71"/>
      <c r="V24" s="95"/>
      <c r="W24" s="71"/>
      <c r="X24" s="95"/>
      <c r="Y24" s="71"/>
      <c r="Z24" s="95"/>
      <c r="AA24" s="71"/>
      <c r="AB24" s="99"/>
      <c r="AC24" s="71"/>
      <c r="AD24" s="72"/>
      <c r="AE24" s="73"/>
      <c r="AF24" s="96"/>
      <c r="AG24" s="100"/>
      <c r="AH24" s="101"/>
      <c r="AI24" s="102"/>
    </row>
    <row r="25" spans="1:35" s="17" customFormat="1" ht="42.75" customHeight="1" x14ac:dyDescent="0.2">
      <c r="A25" s="106" t="s">
        <v>90</v>
      </c>
      <c r="B25" s="161" t="s">
        <v>91</v>
      </c>
      <c r="C25" s="68"/>
      <c r="D25" s="105"/>
      <c r="E25" s="71"/>
      <c r="F25" s="95"/>
      <c r="G25" s="71"/>
      <c r="H25" s="95"/>
      <c r="I25" s="71"/>
      <c r="J25" s="95"/>
      <c r="K25" s="71"/>
      <c r="L25" s="95"/>
      <c r="M25" s="71"/>
      <c r="N25" s="95"/>
      <c r="O25" s="71"/>
      <c r="P25" s="95"/>
      <c r="Q25" s="71"/>
      <c r="R25" s="95"/>
      <c r="S25" s="71"/>
      <c r="T25" s="95"/>
      <c r="U25" s="71"/>
      <c r="V25" s="95"/>
      <c r="W25" s="71"/>
      <c r="X25" s="95"/>
      <c r="Y25" s="71"/>
      <c r="Z25" s="95"/>
      <c r="AA25" s="71"/>
      <c r="AB25" s="99"/>
      <c r="AC25" s="71"/>
      <c r="AD25" s="72"/>
      <c r="AE25" s="73"/>
      <c r="AF25" s="96"/>
      <c r="AG25" s="100"/>
      <c r="AH25" s="101"/>
      <c r="AI25" s="102"/>
    </row>
    <row r="26" spans="1:35" s="17" customFormat="1" ht="25.5" customHeight="1" x14ac:dyDescent="0.2">
      <c r="A26" s="104" t="s">
        <v>92</v>
      </c>
      <c r="B26" s="154" t="s">
        <v>183</v>
      </c>
      <c r="C26" s="107" t="s">
        <v>80</v>
      </c>
      <c r="D26" s="98">
        <f>SUM(E26,G26,I26,K26,M26,O26,Q26,S26,U26,W26,Y26,AA26,)</f>
        <v>35</v>
      </c>
      <c r="E26" s="71">
        <v>3</v>
      </c>
      <c r="F26" s="95">
        <v>0</v>
      </c>
      <c r="G26" s="71">
        <v>2</v>
      </c>
      <c r="H26" s="95">
        <v>0</v>
      </c>
      <c r="I26" s="71">
        <v>3</v>
      </c>
      <c r="J26" s="95">
        <v>0</v>
      </c>
      <c r="K26" s="71">
        <v>3</v>
      </c>
      <c r="L26" s="95">
        <v>0</v>
      </c>
      <c r="M26" s="71">
        <v>3</v>
      </c>
      <c r="N26" s="95">
        <v>0</v>
      </c>
      <c r="O26" s="71">
        <v>3</v>
      </c>
      <c r="P26" s="95">
        <v>0</v>
      </c>
      <c r="Q26" s="71">
        <v>3</v>
      </c>
      <c r="R26" s="95">
        <v>0</v>
      </c>
      <c r="S26" s="71">
        <v>3</v>
      </c>
      <c r="T26" s="95">
        <v>0</v>
      </c>
      <c r="U26" s="71">
        <v>3</v>
      </c>
      <c r="V26" s="95">
        <v>0</v>
      </c>
      <c r="W26" s="71">
        <v>3</v>
      </c>
      <c r="X26" s="95">
        <v>0</v>
      </c>
      <c r="Y26" s="71">
        <v>3</v>
      </c>
      <c r="Z26" s="95">
        <v>0</v>
      </c>
      <c r="AA26" s="71">
        <v>3</v>
      </c>
      <c r="AB26" s="99">
        <v>0</v>
      </c>
      <c r="AC26" s="71">
        <f t="shared" si="1"/>
        <v>35</v>
      </c>
      <c r="AD26" s="72">
        <f t="shared" si="1"/>
        <v>0</v>
      </c>
      <c r="AE26" s="73">
        <f t="shared" si="5"/>
        <v>0</v>
      </c>
      <c r="AF26" s="96">
        <f t="shared" si="6"/>
        <v>1</v>
      </c>
      <c r="AG26" s="100"/>
      <c r="AH26" s="101"/>
      <c r="AI26" s="102"/>
    </row>
    <row r="27" spans="1:35" s="17" customFormat="1" ht="18" customHeight="1" x14ac:dyDescent="0.2">
      <c r="A27" s="79"/>
      <c r="B27" s="80"/>
      <c r="C27" s="81"/>
      <c r="D27" s="82"/>
      <c r="E27" s="81"/>
      <c r="F27" s="108"/>
      <c r="G27" s="83"/>
      <c r="H27" s="109"/>
      <c r="I27" s="83"/>
      <c r="J27" s="108"/>
      <c r="K27" s="83"/>
      <c r="L27" s="108"/>
      <c r="M27" s="83"/>
      <c r="N27" s="108"/>
      <c r="O27" s="83"/>
      <c r="P27" s="108"/>
      <c r="Q27" s="83"/>
      <c r="R27" s="108"/>
      <c r="S27" s="83"/>
      <c r="T27" s="108"/>
      <c r="U27" s="83"/>
      <c r="V27" s="108"/>
      <c r="W27" s="83"/>
      <c r="X27" s="108"/>
      <c r="Y27" s="83"/>
      <c r="Z27" s="108"/>
      <c r="AA27" s="83"/>
      <c r="AB27" s="108"/>
      <c r="AC27" s="83"/>
      <c r="AD27" s="85"/>
      <c r="AE27" s="86"/>
      <c r="AF27" s="110"/>
      <c r="AG27" s="111"/>
    </row>
    <row r="28" spans="1:35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5" x14ac:dyDescent="0.2">
      <c r="A29" s="44"/>
    </row>
    <row r="30" spans="1:35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/>
  <pageMargins left="0" right="0" top="0.74803149606299213" bottom="0.74803149606299213" header="0.31496062992125984" footer="0.31496062992125984"/>
  <pageSetup scale="55" fitToHeight="0" orientation="landscape" verticalDpi="360" r:id="rId1"/>
  <headerFooter>
    <oddFooter>&amp;C&amp;P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D54AD-25F7-4A7D-A60A-AC6986F13A93}">
  <sheetPr>
    <tabColor rgb="FF00B050"/>
  </sheetPr>
  <dimension ref="A1:AI38"/>
  <sheetViews>
    <sheetView tabSelected="1" showRuler="0" view="pageBreakPreview" zoomScaleNormal="100" zoomScaleSheetLayoutView="100" zoomScalePageLayoutView="81" workbookViewId="0">
      <selection activeCell="E24" sqref="E24"/>
    </sheetView>
  </sheetViews>
  <sheetFormatPr baseColWidth="10" defaultRowHeight="12.75" x14ac:dyDescent="0.2"/>
  <cols>
    <col min="1" max="1" width="6.7109375" style="1" customWidth="1"/>
    <col min="2" max="2" width="27.28515625" style="1" customWidth="1"/>
    <col min="3" max="3" width="11.140625" style="50" customWidth="1"/>
    <col min="4" max="4" width="6.7109375" style="50" customWidth="1"/>
    <col min="5" max="5" width="5.7109375" style="50" customWidth="1"/>
    <col min="6" max="6" width="3.85546875" style="5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4.42578125" style="5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4.85546875" style="51" customWidth="1"/>
    <col min="15" max="15" width="5.7109375" style="50" customWidth="1"/>
    <col min="16" max="16" width="4.57031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4.8554687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206" t="s">
        <v>50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</row>
    <row r="2" spans="1:35" ht="24" customHeight="1" x14ac:dyDescent="0.2">
      <c r="A2" s="207" t="s">
        <v>258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08" t="s">
        <v>259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10"/>
      <c r="M4" s="211" t="s">
        <v>253</v>
      </c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2"/>
    </row>
    <row r="5" spans="1:35" ht="15.75" customHeight="1" x14ac:dyDescent="0.2">
      <c r="A5" s="213" t="s">
        <v>257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4"/>
      <c r="AF5" s="214"/>
      <c r="AG5" s="215"/>
    </row>
    <row r="6" spans="1:35" ht="12.75" customHeight="1" x14ac:dyDescent="0.2">
      <c r="A6" s="216"/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8"/>
    </row>
    <row r="7" spans="1:35" s="3" customFormat="1" ht="13.5" customHeight="1" x14ac:dyDescent="0.2">
      <c r="A7" s="195" t="s">
        <v>2</v>
      </c>
      <c r="B7" s="198" t="s">
        <v>3</v>
      </c>
      <c r="C7" s="201" t="s">
        <v>4</v>
      </c>
      <c r="D7" s="201" t="s">
        <v>5</v>
      </c>
      <c r="E7" s="204" t="s">
        <v>6</v>
      </c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191" t="s">
        <v>7</v>
      </c>
      <c r="AD7" s="191"/>
      <c r="AE7" s="191" t="s">
        <v>8</v>
      </c>
      <c r="AF7" s="191" t="s">
        <v>9</v>
      </c>
      <c r="AG7" s="191" t="s">
        <v>10</v>
      </c>
    </row>
    <row r="8" spans="1:35" s="3" customFormat="1" ht="15.75" customHeight="1" x14ac:dyDescent="0.2">
      <c r="A8" s="196"/>
      <c r="B8" s="199"/>
      <c r="C8" s="202"/>
      <c r="D8" s="202"/>
      <c r="E8" s="190" t="s">
        <v>11</v>
      </c>
      <c r="F8" s="190"/>
      <c r="G8" s="190" t="s">
        <v>12</v>
      </c>
      <c r="H8" s="190"/>
      <c r="I8" s="190" t="s">
        <v>13</v>
      </c>
      <c r="J8" s="190"/>
      <c r="K8" s="190" t="s">
        <v>14</v>
      </c>
      <c r="L8" s="190"/>
      <c r="M8" s="194" t="s">
        <v>15</v>
      </c>
      <c r="N8" s="190"/>
      <c r="O8" s="190" t="s">
        <v>16</v>
      </c>
      <c r="P8" s="190"/>
      <c r="Q8" s="190" t="s">
        <v>17</v>
      </c>
      <c r="R8" s="190"/>
      <c r="S8" s="190" t="s">
        <v>18</v>
      </c>
      <c r="T8" s="190"/>
      <c r="U8" s="190" t="s">
        <v>19</v>
      </c>
      <c r="V8" s="190"/>
      <c r="W8" s="205" t="s">
        <v>20</v>
      </c>
      <c r="X8" s="205"/>
      <c r="Y8" s="205" t="s">
        <v>21</v>
      </c>
      <c r="Z8" s="205"/>
      <c r="AA8" s="190" t="s">
        <v>22</v>
      </c>
      <c r="AB8" s="190"/>
      <c r="AC8" s="191"/>
      <c r="AD8" s="191"/>
      <c r="AE8" s="191"/>
      <c r="AF8" s="191"/>
      <c r="AG8" s="191"/>
    </row>
    <row r="9" spans="1:35" s="3" customFormat="1" ht="13.5" customHeight="1" x14ac:dyDescent="0.2">
      <c r="A9" s="197"/>
      <c r="B9" s="200"/>
      <c r="C9" s="203"/>
      <c r="D9" s="203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191"/>
      <c r="AF9" s="191"/>
      <c r="AG9" s="192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187" t="s">
        <v>156</v>
      </c>
      <c r="C11" s="68"/>
      <c r="D11" s="69"/>
      <c r="E11" s="94"/>
      <c r="F11" s="70"/>
      <c r="G11" s="94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6"/>
      <c r="AG11" s="75"/>
    </row>
    <row r="12" spans="1:35" s="17" customFormat="1" ht="47.25" customHeight="1" x14ac:dyDescent="0.2">
      <c r="A12" s="21" t="s">
        <v>27</v>
      </c>
      <c r="B12" s="76" t="s">
        <v>157</v>
      </c>
      <c r="C12" s="68" t="s">
        <v>158</v>
      </c>
      <c r="D12" s="69">
        <f>SUM(E12,G12,I12,K12,M12,O12,Q12,S12,U12,W12,Y12,AA12)</f>
        <v>1318</v>
      </c>
      <c r="E12" s="71">
        <v>684</v>
      </c>
      <c r="F12" s="70">
        <v>0</v>
      </c>
      <c r="G12" s="68">
        <v>114</v>
      </c>
      <c r="H12" s="70">
        <v>0</v>
      </c>
      <c r="I12" s="71">
        <v>120</v>
      </c>
      <c r="J12" s="70">
        <v>0</v>
      </c>
      <c r="K12" s="71">
        <v>50</v>
      </c>
      <c r="L12" s="70">
        <v>0</v>
      </c>
      <c r="M12" s="71">
        <v>40</v>
      </c>
      <c r="N12" s="70">
        <v>0</v>
      </c>
      <c r="O12" s="71">
        <v>40</v>
      </c>
      <c r="P12" s="70">
        <v>0</v>
      </c>
      <c r="Q12" s="71">
        <v>50</v>
      </c>
      <c r="R12" s="70">
        <v>0</v>
      </c>
      <c r="S12" s="71">
        <v>40</v>
      </c>
      <c r="T12" s="70">
        <v>0</v>
      </c>
      <c r="U12" s="71">
        <v>50</v>
      </c>
      <c r="V12" s="70">
        <v>0</v>
      </c>
      <c r="W12" s="71">
        <v>40</v>
      </c>
      <c r="X12" s="70">
        <v>0</v>
      </c>
      <c r="Y12" s="71">
        <v>40</v>
      </c>
      <c r="Z12" s="70">
        <v>0</v>
      </c>
      <c r="AA12" s="71">
        <v>50</v>
      </c>
      <c r="AB12" s="70">
        <v>0</v>
      </c>
      <c r="AC12" s="71">
        <f>E12+G12+I12+K12+M12+O12+Q12+S12+U12+W12+Y12+AA12</f>
        <v>1318</v>
      </c>
      <c r="AD12" s="72">
        <f>F12+H12+J12+L12+N12+P12+R12+T12+V12+X12+Z12+AB12</f>
        <v>0</v>
      </c>
      <c r="AE12" s="73">
        <f>AD12/AC12</f>
        <v>0</v>
      </c>
      <c r="AF12" s="96">
        <f>100%-AE12</f>
        <v>1</v>
      </c>
      <c r="AG12" s="75"/>
      <c r="AI12" s="55"/>
    </row>
    <row r="13" spans="1:35" s="17" customFormat="1" ht="30" customHeight="1" x14ac:dyDescent="0.2">
      <c r="A13" s="21" t="s">
        <v>30</v>
      </c>
      <c r="B13" s="76" t="s">
        <v>159</v>
      </c>
      <c r="C13" s="68" t="s">
        <v>57</v>
      </c>
      <c r="D13" s="69">
        <f>SUM(E13,G13,I13,K13,M13,O13,Q13,S13,U13,W13,Y13,AA13)</f>
        <v>24</v>
      </c>
      <c r="E13" s="71">
        <v>2</v>
      </c>
      <c r="F13" s="70">
        <v>0</v>
      </c>
      <c r="G13" s="68">
        <v>2</v>
      </c>
      <c r="H13" s="70">
        <v>0</v>
      </c>
      <c r="I13" s="71">
        <v>2</v>
      </c>
      <c r="J13" s="70">
        <v>0</v>
      </c>
      <c r="K13" s="71">
        <v>2</v>
      </c>
      <c r="L13" s="70">
        <v>0</v>
      </c>
      <c r="M13" s="71">
        <v>2</v>
      </c>
      <c r="N13" s="70">
        <v>0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2</v>
      </c>
      <c r="Z13" s="70">
        <v>0</v>
      </c>
      <c r="AA13" s="71">
        <v>2</v>
      </c>
      <c r="AB13" s="70">
        <v>0</v>
      </c>
      <c r="AC13" s="71">
        <f>E13+G13+I13+K13+M13+O13+Q13+S13+U13+W13+Y13+AA13</f>
        <v>24</v>
      </c>
      <c r="AD13" s="72">
        <f>F13+H13+J13+L13+N13+P13+R13+T13+V13+X13+Z13+AB13</f>
        <v>0</v>
      </c>
      <c r="AE13" s="73">
        <f>AD13/AC13</f>
        <v>0</v>
      </c>
      <c r="AF13" s="96">
        <f>100%-AE13</f>
        <v>1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6"/>
      <c r="AG14" s="75"/>
    </row>
    <row r="15" spans="1:35" s="17" customFormat="1" ht="39.75" customHeight="1" x14ac:dyDescent="0.2">
      <c r="A15" s="23" t="s">
        <v>33</v>
      </c>
      <c r="B15" s="187" t="s">
        <v>254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6"/>
      <c r="AG15" s="75"/>
    </row>
    <row r="16" spans="1:35" s="17" customFormat="1" ht="39.75" customHeight="1" x14ac:dyDescent="0.2">
      <c r="A16" s="7" t="s">
        <v>35</v>
      </c>
      <c r="B16" s="77" t="s">
        <v>161</v>
      </c>
      <c r="C16" s="68" t="s">
        <v>162</v>
      </c>
      <c r="D16" s="69">
        <f t="shared" ref="D16:D18" si="0">SUM(E16,G16,I16,K16,M16,O16,Q16,S16,U16,W16,Y16,AA16)</f>
        <v>1</v>
      </c>
      <c r="E16" s="71">
        <v>0</v>
      </c>
      <c r="F16" s="70">
        <v>0</v>
      </c>
      <c r="G16" s="68">
        <v>0</v>
      </c>
      <c r="H16" s="70">
        <v>0</v>
      </c>
      <c r="I16" s="71">
        <v>1</v>
      </c>
      <c r="J16" s="70">
        <v>0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1">E16+G16+I16+K16+M16+O16+Q16+S16+U16+W16+Y16+AA16</f>
        <v>1</v>
      </c>
      <c r="AD16" s="72">
        <f t="shared" si="1"/>
        <v>0</v>
      </c>
      <c r="AE16" s="73">
        <f t="shared" ref="AE16:AE22" si="2">AD16/AC16</f>
        <v>0</v>
      </c>
      <c r="AF16" s="96">
        <f t="shared" ref="AF16:AF22" si="3">100%-AE16</f>
        <v>1</v>
      </c>
      <c r="AG16" s="75"/>
    </row>
    <row r="17" spans="1:33" s="17" customFormat="1" ht="49.5" customHeight="1" x14ac:dyDescent="0.2">
      <c r="A17" s="7" t="s">
        <v>38</v>
      </c>
      <c r="B17" s="77" t="s">
        <v>163</v>
      </c>
      <c r="C17" s="68" t="s">
        <v>164</v>
      </c>
      <c r="D17" s="69">
        <f t="shared" si="0"/>
        <v>1730</v>
      </c>
      <c r="E17" s="71">
        <v>100</v>
      </c>
      <c r="F17" s="70">
        <v>0</v>
      </c>
      <c r="G17" s="68">
        <v>120</v>
      </c>
      <c r="H17" s="70">
        <v>0</v>
      </c>
      <c r="I17" s="71">
        <v>150</v>
      </c>
      <c r="J17" s="70">
        <v>0</v>
      </c>
      <c r="K17" s="71">
        <v>150</v>
      </c>
      <c r="L17" s="70">
        <v>0</v>
      </c>
      <c r="M17" s="71">
        <v>160</v>
      </c>
      <c r="N17" s="70">
        <v>0</v>
      </c>
      <c r="O17" s="71">
        <v>120</v>
      </c>
      <c r="P17" s="70">
        <v>0</v>
      </c>
      <c r="Q17" s="71">
        <v>130</v>
      </c>
      <c r="R17" s="70">
        <v>0</v>
      </c>
      <c r="S17" s="71">
        <v>150</v>
      </c>
      <c r="T17" s="70">
        <v>0</v>
      </c>
      <c r="U17" s="71">
        <v>170</v>
      </c>
      <c r="V17" s="70">
        <v>0</v>
      </c>
      <c r="W17" s="71">
        <v>150</v>
      </c>
      <c r="X17" s="70">
        <v>0</v>
      </c>
      <c r="Y17" s="71">
        <v>150</v>
      </c>
      <c r="Z17" s="70">
        <v>0</v>
      </c>
      <c r="AA17" s="71">
        <v>180</v>
      </c>
      <c r="AB17" s="70">
        <v>0</v>
      </c>
      <c r="AC17" s="71">
        <f t="shared" si="1"/>
        <v>1730</v>
      </c>
      <c r="AD17" s="72">
        <f t="shared" si="1"/>
        <v>0</v>
      </c>
      <c r="AE17" s="73">
        <f t="shared" si="2"/>
        <v>0</v>
      </c>
      <c r="AF17" s="96">
        <f t="shared" si="3"/>
        <v>1</v>
      </c>
      <c r="AG17" s="75"/>
    </row>
    <row r="18" spans="1:33" s="17" customFormat="1" ht="44.25" customHeight="1" x14ac:dyDescent="0.2">
      <c r="A18" s="7" t="s">
        <v>60</v>
      </c>
      <c r="B18" s="77" t="s">
        <v>165</v>
      </c>
      <c r="C18" s="68" t="s">
        <v>166</v>
      </c>
      <c r="D18" s="69">
        <f t="shared" si="0"/>
        <v>28</v>
      </c>
      <c r="E18" s="71">
        <v>2</v>
      </c>
      <c r="F18" s="70">
        <v>0</v>
      </c>
      <c r="G18" s="68">
        <v>2</v>
      </c>
      <c r="H18" s="70">
        <v>0</v>
      </c>
      <c r="I18" s="71">
        <v>2</v>
      </c>
      <c r="J18" s="70">
        <v>0</v>
      </c>
      <c r="K18" s="71">
        <v>3</v>
      </c>
      <c r="L18" s="70">
        <v>0</v>
      </c>
      <c r="M18" s="71">
        <v>3</v>
      </c>
      <c r="N18" s="70">
        <v>0</v>
      </c>
      <c r="O18" s="71">
        <v>3</v>
      </c>
      <c r="P18" s="70">
        <v>0</v>
      </c>
      <c r="Q18" s="71">
        <v>2</v>
      </c>
      <c r="R18" s="70">
        <v>0</v>
      </c>
      <c r="S18" s="71">
        <v>3</v>
      </c>
      <c r="T18" s="70">
        <v>0</v>
      </c>
      <c r="U18" s="71">
        <v>2</v>
      </c>
      <c r="V18" s="70">
        <v>0</v>
      </c>
      <c r="W18" s="71">
        <v>2</v>
      </c>
      <c r="X18" s="70">
        <v>0</v>
      </c>
      <c r="Y18" s="71">
        <v>2</v>
      </c>
      <c r="Z18" s="70">
        <v>0</v>
      </c>
      <c r="AA18" s="71">
        <v>2</v>
      </c>
      <c r="AB18" s="70">
        <v>0</v>
      </c>
      <c r="AC18" s="71">
        <f t="shared" si="1"/>
        <v>28</v>
      </c>
      <c r="AD18" s="72">
        <f>F18+H18+J18+L18+N18+P18+R18+T18+V18+X18+Z18+AB18</f>
        <v>0</v>
      </c>
      <c r="AE18" s="73">
        <f t="shared" si="2"/>
        <v>0</v>
      </c>
      <c r="AF18" s="96">
        <f t="shared" si="3"/>
        <v>1</v>
      </c>
      <c r="AG18" s="75"/>
    </row>
    <row r="19" spans="1:33" s="17" customFormat="1" ht="18" hidden="1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6"/>
      <c r="AG19" s="75"/>
    </row>
    <row r="20" spans="1:33" s="17" customFormat="1" ht="42" customHeight="1" x14ac:dyDescent="0.2">
      <c r="A20" s="23" t="s">
        <v>40</v>
      </c>
      <c r="B20" s="188" t="s">
        <v>167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6"/>
      <c r="AG20" s="75"/>
    </row>
    <row r="21" spans="1:33" s="17" customFormat="1" ht="37.5" customHeight="1" x14ac:dyDescent="0.2">
      <c r="A21" s="7" t="s">
        <v>42</v>
      </c>
      <c r="B21" s="77" t="s">
        <v>168</v>
      </c>
      <c r="C21" s="68" t="s">
        <v>133</v>
      </c>
      <c r="D21" s="69">
        <f t="shared" ref="D21:D22" si="4">SUM(E21,G21,I21,K21,M21,O21,Q21,S21,U21,W21,Y21,AA21)</f>
        <v>12</v>
      </c>
      <c r="E21" s="71">
        <v>1</v>
      </c>
      <c r="F21" s="70">
        <v>0</v>
      </c>
      <c r="G21" s="68">
        <v>1</v>
      </c>
      <c r="H21" s="70">
        <v>0</v>
      </c>
      <c r="I21" s="71">
        <v>1</v>
      </c>
      <c r="J21" s="70">
        <v>0</v>
      </c>
      <c r="K21" s="71">
        <v>1</v>
      </c>
      <c r="L21" s="70">
        <v>0</v>
      </c>
      <c r="M21" s="71">
        <v>1</v>
      </c>
      <c r="N21" s="70">
        <v>0</v>
      </c>
      <c r="O21" s="71">
        <v>1</v>
      </c>
      <c r="P21" s="70">
        <v>0</v>
      </c>
      <c r="Q21" s="71">
        <v>1</v>
      </c>
      <c r="R21" s="70">
        <v>0</v>
      </c>
      <c r="S21" s="71">
        <v>1</v>
      </c>
      <c r="T21" s="70">
        <v>0</v>
      </c>
      <c r="U21" s="71">
        <v>1</v>
      </c>
      <c r="V21" s="70">
        <v>0</v>
      </c>
      <c r="W21" s="71">
        <v>1</v>
      </c>
      <c r="X21" s="70">
        <v>0</v>
      </c>
      <c r="Y21" s="68">
        <v>1</v>
      </c>
      <c r="Z21" s="70">
        <v>0</v>
      </c>
      <c r="AA21" s="68">
        <v>1</v>
      </c>
      <c r="AB21" s="70">
        <v>0</v>
      </c>
      <c r="AC21" s="71">
        <f t="shared" si="1"/>
        <v>12</v>
      </c>
      <c r="AD21" s="72">
        <f t="shared" si="1"/>
        <v>0</v>
      </c>
      <c r="AE21" s="73">
        <f t="shared" si="2"/>
        <v>0</v>
      </c>
      <c r="AF21" s="96">
        <f t="shared" si="3"/>
        <v>1</v>
      </c>
      <c r="AG21" s="75"/>
    </row>
    <row r="22" spans="1:33" s="17" customFormat="1" ht="33.75" customHeight="1" x14ac:dyDescent="0.2">
      <c r="A22" s="7" t="s">
        <v>47</v>
      </c>
      <c r="B22" s="77" t="s">
        <v>169</v>
      </c>
      <c r="C22" s="68" t="s">
        <v>170</v>
      </c>
      <c r="D22" s="69">
        <f t="shared" si="4"/>
        <v>7</v>
      </c>
      <c r="E22" s="69">
        <v>1</v>
      </c>
      <c r="F22" s="78">
        <v>0</v>
      </c>
      <c r="G22" s="71">
        <v>1</v>
      </c>
      <c r="H22" s="78">
        <v>0</v>
      </c>
      <c r="I22" s="71">
        <v>0</v>
      </c>
      <c r="J22" s="78">
        <v>0</v>
      </c>
      <c r="K22" s="71">
        <v>0</v>
      </c>
      <c r="L22" s="78">
        <v>0</v>
      </c>
      <c r="M22" s="71">
        <v>1</v>
      </c>
      <c r="N22" s="78">
        <v>0</v>
      </c>
      <c r="O22" s="71">
        <v>0</v>
      </c>
      <c r="P22" s="78">
        <v>0</v>
      </c>
      <c r="Q22" s="71">
        <v>0</v>
      </c>
      <c r="R22" s="78">
        <v>0</v>
      </c>
      <c r="S22" s="71">
        <v>2</v>
      </c>
      <c r="T22" s="78">
        <v>0</v>
      </c>
      <c r="U22" s="71">
        <v>0</v>
      </c>
      <c r="V22" s="78">
        <v>0</v>
      </c>
      <c r="W22" s="71">
        <v>0</v>
      </c>
      <c r="X22" s="78">
        <v>0</v>
      </c>
      <c r="Y22" s="71">
        <v>1</v>
      </c>
      <c r="Z22" s="78">
        <v>0</v>
      </c>
      <c r="AA22" s="71">
        <v>1</v>
      </c>
      <c r="AB22" s="78">
        <v>0</v>
      </c>
      <c r="AC22" s="71">
        <f t="shared" si="1"/>
        <v>7</v>
      </c>
      <c r="AD22" s="72">
        <f t="shared" si="1"/>
        <v>0</v>
      </c>
      <c r="AE22" s="73">
        <f t="shared" si="2"/>
        <v>0</v>
      </c>
      <c r="AF22" s="96">
        <f t="shared" si="3"/>
        <v>1</v>
      </c>
      <c r="AG22" s="75"/>
    </row>
    <row r="23" spans="1:33" s="17" customFormat="1" ht="18" customHeight="1" x14ac:dyDescent="0.2">
      <c r="A23" s="133"/>
      <c r="B23" s="80"/>
      <c r="C23" s="81"/>
      <c r="D23" s="82"/>
      <c r="E23" s="83"/>
      <c r="F23" s="84"/>
      <c r="G23" s="81"/>
      <c r="H23" s="84"/>
      <c r="I23" s="83"/>
      <c r="J23" s="84"/>
      <c r="K23" s="83"/>
      <c r="L23" s="84"/>
      <c r="M23" s="83"/>
      <c r="N23" s="84"/>
      <c r="O23" s="83"/>
      <c r="P23" s="84"/>
      <c r="Q23" s="83"/>
      <c r="R23" s="84"/>
      <c r="S23" s="83"/>
      <c r="T23" s="84"/>
      <c r="U23" s="83"/>
      <c r="V23" s="84"/>
      <c r="W23" s="83"/>
      <c r="X23" s="84"/>
      <c r="Y23" s="83"/>
      <c r="Z23" s="84"/>
      <c r="AA23" s="83"/>
      <c r="AB23" s="84"/>
      <c r="AC23" s="83"/>
      <c r="AD23" s="85"/>
      <c r="AE23" s="86"/>
      <c r="AF23" s="110"/>
      <c r="AG23" s="88"/>
    </row>
    <row r="24" spans="1:33" ht="44.25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ht="45" customHeight="1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61" fitToHeight="0" orientation="landscape" horizontalDpi="300" verticalDpi="300" r:id="rId1"/>
  <headerFooter>
    <oddFooter>&amp;C&amp;P de &amp;N</oddFooter>
  </headerFooter>
  <colBreaks count="1" manualBreakCount="1">
    <brk id="33" max="32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0995F-2140-42C3-8C65-62265EADF4A5}">
  <sheetPr>
    <tabColor rgb="FF00B050"/>
  </sheetPr>
  <dimension ref="A1:AI38"/>
  <sheetViews>
    <sheetView showRuler="0" view="pageBreakPreview" topLeftCell="A9" zoomScaleNormal="100" zoomScaleSheetLayoutView="100" zoomScalePageLayoutView="81" workbookViewId="0">
      <selection activeCell="H17" sqref="H17"/>
    </sheetView>
  </sheetViews>
  <sheetFormatPr baseColWidth="10" defaultRowHeight="12.75" x14ac:dyDescent="0.2"/>
  <cols>
    <col min="1" max="1" width="6.7109375" style="1" customWidth="1"/>
    <col min="2" max="2" width="27.28515625" style="1" customWidth="1"/>
    <col min="3" max="3" width="11.140625" style="50" customWidth="1"/>
    <col min="4" max="4" width="6.7109375" style="50" customWidth="1"/>
    <col min="5" max="5" width="5.7109375" style="50" customWidth="1"/>
    <col min="6" max="6" width="3.85546875" style="5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4.42578125" style="5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4.85546875" style="51" customWidth="1"/>
    <col min="15" max="15" width="5.7109375" style="50" customWidth="1"/>
    <col min="16" max="16" width="4.57031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4.8554687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206" t="s">
        <v>50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</row>
    <row r="2" spans="1:35" ht="24" customHeight="1" x14ac:dyDescent="0.2">
      <c r="A2" s="207" t="s">
        <v>258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08" t="s">
        <v>260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10"/>
      <c r="M4" s="211" t="s">
        <v>253</v>
      </c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2"/>
    </row>
    <row r="5" spans="1:35" ht="15.75" customHeight="1" x14ac:dyDescent="0.2">
      <c r="A5" s="213" t="s">
        <v>257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4"/>
      <c r="AF5" s="214"/>
      <c r="AG5" s="215"/>
    </row>
    <row r="6" spans="1:35" ht="12.75" customHeight="1" x14ac:dyDescent="0.2">
      <c r="A6" s="216"/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8"/>
    </row>
    <row r="7" spans="1:35" s="3" customFormat="1" ht="13.5" customHeight="1" x14ac:dyDescent="0.2">
      <c r="A7" s="195" t="s">
        <v>2</v>
      </c>
      <c r="B7" s="198" t="s">
        <v>3</v>
      </c>
      <c r="C7" s="201" t="s">
        <v>4</v>
      </c>
      <c r="D7" s="201" t="s">
        <v>5</v>
      </c>
      <c r="E7" s="204" t="s">
        <v>6</v>
      </c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191" t="s">
        <v>7</v>
      </c>
      <c r="AD7" s="191"/>
      <c r="AE7" s="191" t="s">
        <v>8</v>
      </c>
      <c r="AF7" s="191" t="s">
        <v>9</v>
      </c>
      <c r="AG7" s="191" t="s">
        <v>10</v>
      </c>
    </row>
    <row r="8" spans="1:35" s="3" customFormat="1" ht="15.75" customHeight="1" x14ac:dyDescent="0.2">
      <c r="A8" s="196"/>
      <c r="B8" s="199"/>
      <c r="C8" s="202"/>
      <c r="D8" s="202"/>
      <c r="E8" s="193" t="s">
        <v>11</v>
      </c>
      <c r="F8" s="193"/>
      <c r="G8" s="190" t="s">
        <v>12</v>
      </c>
      <c r="H8" s="190"/>
      <c r="I8" s="190" t="s">
        <v>13</v>
      </c>
      <c r="J8" s="190"/>
      <c r="K8" s="190" t="s">
        <v>14</v>
      </c>
      <c r="L8" s="190"/>
      <c r="M8" s="194" t="s">
        <v>15</v>
      </c>
      <c r="N8" s="190"/>
      <c r="O8" s="190" t="s">
        <v>16</v>
      </c>
      <c r="P8" s="190"/>
      <c r="Q8" s="190" t="s">
        <v>17</v>
      </c>
      <c r="R8" s="190"/>
      <c r="S8" s="190" t="s">
        <v>18</v>
      </c>
      <c r="T8" s="190"/>
      <c r="U8" s="190" t="s">
        <v>19</v>
      </c>
      <c r="V8" s="190"/>
      <c r="W8" s="205" t="s">
        <v>20</v>
      </c>
      <c r="X8" s="205"/>
      <c r="Y8" s="205" t="s">
        <v>21</v>
      </c>
      <c r="Z8" s="205"/>
      <c r="AA8" s="190" t="s">
        <v>22</v>
      </c>
      <c r="AB8" s="190"/>
      <c r="AC8" s="191"/>
      <c r="AD8" s="191"/>
      <c r="AE8" s="191"/>
      <c r="AF8" s="191"/>
      <c r="AG8" s="191"/>
    </row>
    <row r="9" spans="1:35" s="3" customFormat="1" ht="13.5" customHeight="1" x14ac:dyDescent="0.2">
      <c r="A9" s="197"/>
      <c r="B9" s="200"/>
      <c r="C9" s="203"/>
      <c r="D9" s="203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191"/>
      <c r="AF9" s="191"/>
      <c r="AG9" s="192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187" t="s">
        <v>156</v>
      </c>
      <c r="C11" s="68"/>
      <c r="D11" s="69"/>
      <c r="E11" s="94"/>
      <c r="F11" s="70"/>
      <c r="G11" s="94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6"/>
      <c r="AG11" s="75"/>
    </row>
    <row r="12" spans="1:35" s="17" customFormat="1" ht="47.25" customHeight="1" x14ac:dyDescent="0.2">
      <c r="A12" s="21" t="s">
        <v>27</v>
      </c>
      <c r="B12" s="76" t="s">
        <v>157</v>
      </c>
      <c r="C12" s="68" t="s">
        <v>158</v>
      </c>
      <c r="D12" s="69">
        <f>SUM(E12,G12,I12,K12,M12,O12,Q12,S12,U12,W12,Y12,AA12)</f>
        <v>1318</v>
      </c>
      <c r="E12" s="71">
        <v>684</v>
      </c>
      <c r="F12" s="70">
        <v>684</v>
      </c>
      <c r="G12" s="68">
        <v>114</v>
      </c>
      <c r="H12" s="70">
        <v>0</v>
      </c>
      <c r="I12" s="71">
        <v>120</v>
      </c>
      <c r="J12" s="70">
        <v>0</v>
      </c>
      <c r="K12" s="71">
        <v>50</v>
      </c>
      <c r="L12" s="70">
        <v>0</v>
      </c>
      <c r="M12" s="71">
        <v>40</v>
      </c>
      <c r="N12" s="70">
        <v>0</v>
      </c>
      <c r="O12" s="71">
        <v>40</v>
      </c>
      <c r="P12" s="70">
        <v>0</v>
      </c>
      <c r="Q12" s="71">
        <v>50</v>
      </c>
      <c r="R12" s="70">
        <v>0</v>
      </c>
      <c r="S12" s="71">
        <v>40</v>
      </c>
      <c r="T12" s="70">
        <v>0</v>
      </c>
      <c r="U12" s="71">
        <v>50</v>
      </c>
      <c r="V12" s="70">
        <v>0</v>
      </c>
      <c r="W12" s="71">
        <v>40</v>
      </c>
      <c r="X12" s="70">
        <v>0</v>
      </c>
      <c r="Y12" s="71">
        <v>40</v>
      </c>
      <c r="Z12" s="70">
        <v>0</v>
      </c>
      <c r="AA12" s="71">
        <v>50</v>
      </c>
      <c r="AB12" s="70">
        <v>0</v>
      </c>
      <c r="AC12" s="71">
        <f>E12+G12+I12+K12+M12+O12+Q12+S12+U12+W12+Y12+AA12</f>
        <v>1318</v>
      </c>
      <c r="AD12" s="72">
        <f>F12+H12+J12+L12+N12+P12+R12+T12+V12+X12+Z12+AB12</f>
        <v>684</v>
      </c>
      <c r="AE12" s="73">
        <f>AD12/AC12</f>
        <v>0.51896813353566007</v>
      </c>
      <c r="AF12" s="96">
        <f>100%-AE12</f>
        <v>0.48103186646433993</v>
      </c>
      <c r="AG12" s="75"/>
      <c r="AI12" s="55"/>
    </row>
    <row r="13" spans="1:35" s="17" customFormat="1" ht="30" customHeight="1" x14ac:dyDescent="0.2">
      <c r="A13" s="21" t="s">
        <v>30</v>
      </c>
      <c r="B13" s="76" t="s">
        <v>159</v>
      </c>
      <c r="C13" s="68" t="s">
        <v>57</v>
      </c>
      <c r="D13" s="69">
        <f>SUM(E13,G13,I13,K13,M13,O13,Q13,S13,U13,W13,Y13,AA13)</f>
        <v>24</v>
      </c>
      <c r="E13" s="71">
        <v>2</v>
      </c>
      <c r="F13" s="70">
        <v>2</v>
      </c>
      <c r="G13" s="68">
        <v>2</v>
      </c>
      <c r="H13" s="70">
        <v>0</v>
      </c>
      <c r="I13" s="71">
        <v>2</v>
      </c>
      <c r="J13" s="70">
        <v>0</v>
      </c>
      <c r="K13" s="71">
        <v>2</v>
      </c>
      <c r="L13" s="70">
        <v>0</v>
      </c>
      <c r="M13" s="71">
        <v>2</v>
      </c>
      <c r="N13" s="70">
        <v>0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2</v>
      </c>
      <c r="Z13" s="70">
        <v>0</v>
      </c>
      <c r="AA13" s="71">
        <v>2</v>
      </c>
      <c r="AB13" s="70">
        <v>0</v>
      </c>
      <c r="AC13" s="71">
        <f>E13+G13+I13+K13+M13+O13+Q13+S13+U13+W13+Y13+AA13</f>
        <v>24</v>
      </c>
      <c r="AD13" s="72">
        <f>F13+H13+J13+L13+N13+P13+R13+T13+V13+X13+Z13+AB13</f>
        <v>2</v>
      </c>
      <c r="AE13" s="73">
        <f>AD13/AC13</f>
        <v>8.3333333333333329E-2</v>
      </c>
      <c r="AF13" s="96">
        <f>100%-AE13</f>
        <v>0.91666666666666663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6"/>
      <c r="AG14" s="75"/>
    </row>
    <row r="15" spans="1:35" s="17" customFormat="1" ht="39.75" customHeight="1" x14ac:dyDescent="0.2">
      <c r="A15" s="23" t="s">
        <v>33</v>
      </c>
      <c r="B15" s="187" t="s">
        <v>254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6"/>
      <c r="AG15" s="75"/>
    </row>
    <row r="16" spans="1:35" s="17" customFormat="1" ht="39.75" customHeight="1" x14ac:dyDescent="0.2">
      <c r="A16" s="7" t="s">
        <v>35</v>
      </c>
      <c r="B16" s="77" t="s">
        <v>161</v>
      </c>
      <c r="C16" s="68" t="s">
        <v>162</v>
      </c>
      <c r="D16" s="69">
        <f t="shared" ref="D16:D18" si="0">SUM(E16,G16,I16,K16,M16,O16,Q16,S16,U16,W16,Y16,AA16)</f>
        <v>1</v>
      </c>
      <c r="E16" s="71">
        <v>1</v>
      </c>
      <c r="F16" s="70">
        <v>1</v>
      </c>
      <c r="G16" s="68">
        <v>0</v>
      </c>
      <c r="H16" s="70">
        <v>0</v>
      </c>
      <c r="I16" s="71">
        <v>0</v>
      </c>
      <c r="J16" s="70">
        <v>0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1">E16+G16+I16+K16+M16+O16+Q16+S16+U16+W16+Y16+AA16</f>
        <v>1</v>
      </c>
      <c r="AD16" s="72">
        <f t="shared" si="1"/>
        <v>1</v>
      </c>
      <c r="AE16" s="73">
        <f t="shared" ref="AE16:AE22" si="2">AD16/AC16</f>
        <v>1</v>
      </c>
      <c r="AF16" s="96">
        <f t="shared" ref="AF16:AF22" si="3">100%-AE16</f>
        <v>0</v>
      </c>
      <c r="AG16" s="75"/>
    </row>
    <row r="17" spans="1:33" s="17" customFormat="1" ht="49.5" customHeight="1" x14ac:dyDescent="0.2">
      <c r="A17" s="7" t="s">
        <v>38</v>
      </c>
      <c r="B17" s="77" t="s">
        <v>163</v>
      </c>
      <c r="C17" s="68" t="s">
        <v>164</v>
      </c>
      <c r="D17" s="69">
        <f t="shared" si="0"/>
        <v>1730</v>
      </c>
      <c r="E17" s="71">
        <v>100</v>
      </c>
      <c r="F17" s="70">
        <v>83</v>
      </c>
      <c r="G17" s="68">
        <v>120</v>
      </c>
      <c r="H17" s="70">
        <v>0</v>
      </c>
      <c r="I17" s="71">
        <v>150</v>
      </c>
      <c r="J17" s="70">
        <v>0</v>
      </c>
      <c r="K17" s="71">
        <v>150</v>
      </c>
      <c r="L17" s="70">
        <v>0</v>
      </c>
      <c r="M17" s="71">
        <v>160</v>
      </c>
      <c r="N17" s="70">
        <v>0</v>
      </c>
      <c r="O17" s="71">
        <v>120</v>
      </c>
      <c r="P17" s="70">
        <v>0</v>
      </c>
      <c r="Q17" s="71">
        <v>130</v>
      </c>
      <c r="R17" s="70">
        <v>0</v>
      </c>
      <c r="S17" s="71">
        <v>150</v>
      </c>
      <c r="T17" s="70">
        <v>0</v>
      </c>
      <c r="U17" s="71">
        <v>170</v>
      </c>
      <c r="V17" s="70">
        <v>0</v>
      </c>
      <c r="W17" s="71">
        <v>150</v>
      </c>
      <c r="X17" s="70">
        <v>0</v>
      </c>
      <c r="Y17" s="71">
        <v>150</v>
      </c>
      <c r="Z17" s="70">
        <v>0</v>
      </c>
      <c r="AA17" s="71">
        <v>180</v>
      </c>
      <c r="AB17" s="70">
        <v>0</v>
      </c>
      <c r="AC17" s="71">
        <f t="shared" si="1"/>
        <v>1730</v>
      </c>
      <c r="AD17" s="72">
        <f t="shared" si="1"/>
        <v>83</v>
      </c>
      <c r="AE17" s="73">
        <f t="shared" si="2"/>
        <v>4.797687861271676E-2</v>
      </c>
      <c r="AF17" s="96">
        <f t="shared" si="3"/>
        <v>0.95202312138728329</v>
      </c>
      <c r="AG17" s="75"/>
    </row>
    <row r="18" spans="1:33" s="17" customFormat="1" ht="44.25" customHeight="1" x14ac:dyDescent="0.2">
      <c r="A18" s="7" t="s">
        <v>60</v>
      </c>
      <c r="B18" s="77" t="s">
        <v>165</v>
      </c>
      <c r="C18" s="68" t="s">
        <v>166</v>
      </c>
      <c r="D18" s="69">
        <f t="shared" si="0"/>
        <v>28</v>
      </c>
      <c r="E18" s="71">
        <v>2</v>
      </c>
      <c r="F18" s="70">
        <v>2</v>
      </c>
      <c r="G18" s="68">
        <v>2</v>
      </c>
      <c r="H18" s="70">
        <v>0</v>
      </c>
      <c r="I18" s="71">
        <v>2</v>
      </c>
      <c r="J18" s="70">
        <v>0</v>
      </c>
      <c r="K18" s="71">
        <v>3</v>
      </c>
      <c r="L18" s="70">
        <v>0</v>
      </c>
      <c r="M18" s="71">
        <v>3</v>
      </c>
      <c r="N18" s="70">
        <v>0</v>
      </c>
      <c r="O18" s="71">
        <v>3</v>
      </c>
      <c r="P18" s="70">
        <v>0</v>
      </c>
      <c r="Q18" s="71">
        <v>2</v>
      </c>
      <c r="R18" s="70">
        <v>0</v>
      </c>
      <c r="S18" s="71">
        <v>3</v>
      </c>
      <c r="T18" s="70">
        <v>0</v>
      </c>
      <c r="U18" s="71">
        <v>2</v>
      </c>
      <c r="V18" s="70">
        <v>0</v>
      </c>
      <c r="W18" s="71">
        <v>2</v>
      </c>
      <c r="X18" s="70">
        <v>0</v>
      </c>
      <c r="Y18" s="71">
        <v>2</v>
      </c>
      <c r="Z18" s="70">
        <v>0</v>
      </c>
      <c r="AA18" s="71">
        <v>2</v>
      </c>
      <c r="AB18" s="70">
        <v>0</v>
      </c>
      <c r="AC18" s="71">
        <f t="shared" si="1"/>
        <v>28</v>
      </c>
      <c r="AD18" s="72">
        <f>F18+H18+J18+L18+N18+P18+R18+T18+V18+X18+Z18+AB18</f>
        <v>2</v>
      </c>
      <c r="AE18" s="73">
        <f t="shared" si="2"/>
        <v>7.1428571428571425E-2</v>
      </c>
      <c r="AF18" s="96">
        <f t="shared" si="3"/>
        <v>0.9285714285714286</v>
      </c>
      <c r="AG18" s="75"/>
    </row>
    <row r="19" spans="1:33" s="17" customFormat="1" ht="18" hidden="1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6"/>
      <c r="AG19" s="75"/>
    </row>
    <row r="20" spans="1:33" s="17" customFormat="1" ht="42" customHeight="1" x14ac:dyDescent="0.2">
      <c r="A20" s="23" t="s">
        <v>40</v>
      </c>
      <c r="B20" s="188" t="s">
        <v>167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6"/>
      <c r="AG20" s="75"/>
    </row>
    <row r="21" spans="1:33" s="17" customFormat="1" ht="37.5" customHeight="1" x14ac:dyDescent="0.2">
      <c r="A21" s="7" t="s">
        <v>42</v>
      </c>
      <c r="B21" s="77" t="s">
        <v>168</v>
      </c>
      <c r="C21" s="68" t="s">
        <v>133</v>
      </c>
      <c r="D21" s="69">
        <f t="shared" ref="D21:D22" si="4">SUM(E21,G21,I21,K21,M21,O21,Q21,S21,U21,W21,Y21,AA21)</f>
        <v>12</v>
      </c>
      <c r="E21" s="71">
        <v>1</v>
      </c>
      <c r="F21" s="70">
        <v>0</v>
      </c>
      <c r="G21" s="68">
        <v>1</v>
      </c>
      <c r="H21" s="70">
        <v>0</v>
      </c>
      <c r="I21" s="71">
        <v>1</v>
      </c>
      <c r="J21" s="70">
        <v>0</v>
      </c>
      <c r="K21" s="71">
        <v>1</v>
      </c>
      <c r="L21" s="70">
        <v>0</v>
      </c>
      <c r="M21" s="71">
        <v>1</v>
      </c>
      <c r="N21" s="70">
        <v>0</v>
      </c>
      <c r="O21" s="71">
        <v>1</v>
      </c>
      <c r="P21" s="70">
        <v>0</v>
      </c>
      <c r="Q21" s="71">
        <v>1</v>
      </c>
      <c r="R21" s="70">
        <v>0</v>
      </c>
      <c r="S21" s="71">
        <v>1</v>
      </c>
      <c r="T21" s="70">
        <v>0</v>
      </c>
      <c r="U21" s="71">
        <v>1</v>
      </c>
      <c r="V21" s="70">
        <v>0</v>
      </c>
      <c r="W21" s="71">
        <v>1</v>
      </c>
      <c r="X21" s="70">
        <v>0</v>
      </c>
      <c r="Y21" s="68">
        <v>1</v>
      </c>
      <c r="Z21" s="70">
        <v>0</v>
      </c>
      <c r="AA21" s="68">
        <v>1</v>
      </c>
      <c r="AB21" s="70">
        <v>0</v>
      </c>
      <c r="AC21" s="71">
        <f t="shared" si="1"/>
        <v>12</v>
      </c>
      <c r="AD21" s="72">
        <f t="shared" si="1"/>
        <v>0</v>
      </c>
      <c r="AE21" s="73">
        <f t="shared" si="2"/>
        <v>0</v>
      </c>
      <c r="AF21" s="96">
        <f t="shared" si="3"/>
        <v>1</v>
      </c>
      <c r="AG21" s="75"/>
    </row>
    <row r="22" spans="1:33" s="17" customFormat="1" ht="33.75" customHeight="1" x14ac:dyDescent="0.2">
      <c r="A22" s="7" t="s">
        <v>47</v>
      </c>
      <c r="B22" s="77" t="s">
        <v>169</v>
      </c>
      <c r="C22" s="68" t="s">
        <v>170</v>
      </c>
      <c r="D22" s="69">
        <f t="shared" si="4"/>
        <v>7</v>
      </c>
      <c r="E22" s="69">
        <v>1</v>
      </c>
      <c r="F22" s="78">
        <v>0</v>
      </c>
      <c r="G22" s="71">
        <v>1</v>
      </c>
      <c r="H22" s="189">
        <v>0</v>
      </c>
      <c r="I22" s="71">
        <v>0</v>
      </c>
      <c r="J22" s="78">
        <v>0</v>
      </c>
      <c r="K22" s="71">
        <v>0</v>
      </c>
      <c r="L22" s="78">
        <v>0</v>
      </c>
      <c r="M22" s="71">
        <v>1</v>
      </c>
      <c r="N22" s="78">
        <v>0</v>
      </c>
      <c r="O22" s="71">
        <v>0</v>
      </c>
      <c r="P22" s="78">
        <v>0</v>
      </c>
      <c r="Q22" s="71">
        <v>0</v>
      </c>
      <c r="R22" s="78">
        <v>0</v>
      </c>
      <c r="S22" s="71">
        <v>2</v>
      </c>
      <c r="T22" s="78">
        <v>0</v>
      </c>
      <c r="U22" s="71">
        <v>0</v>
      </c>
      <c r="V22" s="78">
        <v>0</v>
      </c>
      <c r="W22" s="71">
        <v>0</v>
      </c>
      <c r="X22" s="78">
        <v>0</v>
      </c>
      <c r="Y22" s="71">
        <v>1</v>
      </c>
      <c r="Z22" s="78">
        <v>0</v>
      </c>
      <c r="AA22" s="71">
        <v>1</v>
      </c>
      <c r="AB22" s="78">
        <v>0</v>
      </c>
      <c r="AC22" s="71">
        <f t="shared" si="1"/>
        <v>7</v>
      </c>
      <c r="AD22" s="72">
        <f t="shared" si="1"/>
        <v>0</v>
      </c>
      <c r="AE22" s="73">
        <f t="shared" si="2"/>
        <v>0</v>
      </c>
      <c r="AF22" s="96">
        <f t="shared" si="3"/>
        <v>1</v>
      </c>
      <c r="AG22" s="75"/>
    </row>
    <row r="23" spans="1:33" s="17" customFormat="1" ht="18" customHeight="1" x14ac:dyDescent="0.2">
      <c r="A23" s="133"/>
      <c r="B23" s="80"/>
      <c r="C23" s="81"/>
      <c r="D23" s="82"/>
      <c r="E23" s="83"/>
      <c r="F23" s="84"/>
      <c r="G23" s="81"/>
      <c r="H23" s="84"/>
      <c r="I23" s="83"/>
      <c r="J23" s="84"/>
      <c r="K23" s="83"/>
      <c r="L23" s="84"/>
      <c r="M23" s="83"/>
      <c r="N23" s="84"/>
      <c r="O23" s="83"/>
      <c r="P23" s="84"/>
      <c r="Q23" s="83"/>
      <c r="R23" s="84"/>
      <c r="S23" s="83"/>
      <c r="T23" s="84"/>
      <c r="U23" s="83"/>
      <c r="V23" s="84"/>
      <c r="W23" s="83"/>
      <c r="X23" s="84"/>
      <c r="Y23" s="83"/>
      <c r="Z23" s="84"/>
      <c r="AA23" s="83"/>
      <c r="AB23" s="84"/>
      <c r="AC23" s="83"/>
      <c r="AD23" s="85"/>
      <c r="AE23" s="86"/>
      <c r="AF23" s="110"/>
      <c r="AG23" s="88"/>
    </row>
    <row r="24" spans="1:33" ht="44.25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ht="45" customHeight="1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61" fitToHeight="0" orientation="landscape" r:id="rId1"/>
  <headerFooter>
    <oddFooter>&amp;C&amp;P de &amp;N</oddFooter>
  </headerFooter>
  <colBreaks count="1" manualBreakCount="1">
    <brk id="33" max="32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5230C-B2AB-4A28-A124-78BF5BAA7EDC}">
  <sheetPr>
    <tabColor rgb="FF00B050"/>
  </sheetPr>
  <dimension ref="A1:AI38"/>
  <sheetViews>
    <sheetView showRuler="0" view="pageBreakPreview" zoomScaleNormal="100" zoomScaleSheetLayoutView="100" zoomScalePageLayoutView="81" workbookViewId="0">
      <selection activeCell="D18" sqref="D18"/>
    </sheetView>
  </sheetViews>
  <sheetFormatPr baseColWidth="10" defaultRowHeight="12.75" x14ac:dyDescent="0.2"/>
  <cols>
    <col min="1" max="1" width="6.7109375" style="1" customWidth="1"/>
    <col min="2" max="2" width="27.28515625" style="1" customWidth="1"/>
    <col min="3" max="3" width="11.140625" style="50" customWidth="1"/>
    <col min="4" max="4" width="6.7109375" style="50" customWidth="1"/>
    <col min="5" max="5" width="5.7109375" style="50" customWidth="1"/>
    <col min="6" max="6" width="3.85546875" style="5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4.42578125" style="5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4.85546875" style="51" customWidth="1"/>
    <col min="15" max="15" width="5.7109375" style="50" customWidth="1"/>
    <col min="16" max="16" width="4.57031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4.8554687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206" t="s">
        <v>50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</row>
    <row r="2" spans="1:35" ht="24" customHeight="1" x14ac:dyDescent="0.2">
      <c r="A2" s="207" t="s">
        <v>258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08" t="s">
        <v>261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10"/>
      <c r="M4" s="211" t="s">
        <v>253</v>
      </c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2"/>
    </row>
    <row r="5" spans="1:35" ht="15.75" customHeight="1" x14ac:dyDescent="0.2">
      <c r="A5" s="213" t="s">
        <v>257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4"/>
      <c r="AF5" s="214"/>
      <c r="AG5" s="215"/>
    </row>
    <row r="6" spans="1:35" ht="12.75" customHeight="1" x14ac:dyDescent="0.2">
      <c r="A6" s="216"/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8"/>
    </row>
    <row r="7" spans="1:35" s="3" customFormat="1" ht="13.5" customHeight="1" x14ac:dyDescent="0.2">
      <c r="A7" s="195" t="s">
        <v>2</v>
      </c>
      <c r="B7" s="198" t="s">
        <v>3</v>
      </c>
      <c r="C7" s="201" t="s">
        <v>4</v>
      </c>
      <c r="D7" s="201" t="s">
        <v>5</v>
      </c>
      <c r="E7" s="204" t="s">
        <v>6</v>
      </c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191" t="s">
        <v>7</v>
      </c>
      <c r="AD7" s="191"/>
      <c r="AE7" s="191" t="s">
        <v>8</v>
      </c>
      <c r="AF7" s="191" t="s">
        <v>9</v>
      </c>
      <c r="AG7" s="191" t="s">
        <v>10</v>
      </c>
    </row>
    <row r="8" spans="1:35" s="3" customFormat="1" ht="15.75" customHeight="1" x14ac:dyDescent="0.2">
      <c r="A8" s="196"/>
      <c r="B8" s="199"/>
      <c r="C8" s="202"/>
      <c r="D8" s="202"/>
      <c r="E8" s="190" t="s">
        <v>11</v>
      </c>
      <c r="F8" s="190"/>
      <c r="G8" s="193" t="s">
        <v>12</v>
      </c>
      <c r="H8" s="193"/>
      <c r="I8" s="190" t="s">
        <v>13</v>
      </c>
      <c r="J8" s="190"/>
      <c r="K8" s="190" t="s">
        <v>14</v>
      </c>
      <c r="L8" s="190"/>
      <c r="M8" s="194" t="s">
        <v>15</v>
      </c>
      <c r="N8" s="190"/>
      <c r="O8" s="190" t="s">
        <v>16</v>
      </c>
      <c r="P8" s="190"/>
      <c r="Q8" s="190" t="s">
        <v>17</v>
      </c>
      <c r="R8" s="190"/>
      <c r="S8" s="190" t="s">
        <v>18</v>
      </c>
      <c r="T8" s="190"/>
      <c r="U8" s="190" t="s">
        <v>19</v>
      </c>
      <c r="V8" s="190"/>
      <c r="W8" s="205" t="s">
        <v>20</v>
      </c>
      <c r="X8" s="205"/>
      <c r="Y8" s="205" t="s">
        <v>21</v>
      </c>
      <c r="Z8" s="205"/>
      <c r="AA8" s="190" t="s">
        <v>22</v>
      </c>
      <c r="AB8" s="190"/>
      <c r="AC8" s="191"/>
      <c r="AD8" s="191"/>
      <c r="AE8" s="191"/>
      <c r="AF8" s="191"/>
      <c r="AG8" s="191"/>
    </row>
    <row r="9" spans="1:35" s="3" customFormat="1" ht="13.5" customHeight="1" x14ac:dyDescent="0.2">
      <c r="A9" s="197"/>
      <c r="B9" s="200"/>
      <c r="C9" s="203"/>
      <c r="D9" s="203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191"/>
      <c r="AF9" s="191"/>
      <c r="AG9" s="192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187" t="s">
        <v>156</v>
      </c>
      <c r="C11" s="68"/>
      <c r="D11" s="69"/>
      <c r="E11" s="94"/>
      <c r="F11" s="70"/>
      <c r="G11" s="94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6"/>
      <c r="AG11" s="75"/>
    </row>
    <row r="12" spans="1:35" s="17" customFormat="1" ht="47.25" customHeight="1" x14ac:dyDescent="0.2">
      <c r="A12" s="21" t="s">
        <v>27</v>
      </c>
      <c r="B12" s="76" t="s">
        <v>157</v>
      </c>
      <c r="C12" s="68" t="s">
        <v>158</v>
      </c>
      <c r="D12" s="69">
        <f>SUM(E12,G12,I12,K12,M12,O12,Q12,S12,U12,W12,Y12,AA12)</f>
        <v>1318</v>
      </c>
      <c r="E12" s="71">
        <v>684</v>
      </c>
      <c r="F12" s="70">
        <v>684</v>
      </c>
      <c r="G12" s="68">
        <v>114</v>
      </c>
      <c r="H12" s="70">
        <v>105</v>
      </c>
      <c r="I12" s="71">
        <v>120</v>
      </c>
      <c r="J12" s="70">
        <v>0</v>
      </c>
      <c r="K12" s="71">
        <v>50</v>
      </c>
      <c r="L12" s="70">
        <v>0</v>
      </c>
      <c r="M12" s="71">
        <v>40</v>
      </c>
      <c r="N12" s="70">
        <v>0</v>
      </c>
      <c r="O12" s="71">
        <v>40</v>
      </c>
      <c r="P12" s="70">
        <v>0</v>
      </c>
      <c r="Q12" s="71">
        <v>50</v>
      </c>
      <c r="R12" s="70">
        <v>0</v>
      </c>
      <c r="S12" s="71">
        <v>40</v>
      </c>
      <c r="T12" s="70">
        <v>0</v>
      </c>
      <c r="U12" s="71">
        <v>50</v>
      </c>
      <c r="V12" s="70">
        <v>0</v>
      </c>
      <c r="W12" s="71">
        <v>40</v>
      </c>
      <c r="X12" s="70">
        <v>0</v>
      </c>
      <c r="Y12" s="71">
        <v>40</v>
      </c>
      <c r="Z12" s="70">
        <v>0</v>
      </c>
      <c r="AA12" s="71">
        <v>50</v>
      </c>
      <c r="AB12" s="70">
        <v>0</v>
      </c>
      <c r="AC12" s="71">
        <f>E12+G12+I12+K12+M12+O12+Q12+S12+U12+W12+Y12+AA12</f>
        <v>1318</v>
      </c>
      <c r="AD12" s="72">
        <f>F12+H12+J12+L12+N12+P12+R12+T12+V12+X12+Z12+AB12</f>
        <v>789</v>
      </c>
      <c r="AE12" s="73">
        <f>AD12/AC12</f>
        <v>0.59863429438543247</v>
      </c>
      <c r="AF12" s="96">
        <f>100%-AE12</f>
        <v>0.40136570561456753</v>
      </c>
      <c r="AG12" s="75"/>
      <c r="AI12" s="55"/>
    </row>
    <row r="13" spans="1:35" s="17" customFormat="1" ht="30" customHeight="1" x14ac:dyDescent="0.2">
      <c r="A13" s="21" t="s">
        <v>30</v>
      </c>
      <c r="B13" s="76" t="s">
        <v>159</v>
      </c>
      <c r="C13" s="68" t="s">
        <v>57</v>
      </c>
      <c r="D13" s="69">
        <f>SUM(E13,G13,I13,K13,M13,O13,Q13,S13,U13,W13,Y13,AA13)</f>
        <v>24</v>
      </c>
      <c r="E13" s="71">
        <v>2</v>
      </c>
      <c r="F13" s="70">
        <v>2</v>
      </c>
      <c r="G13" s="68">
        <v>2</v>
      </c>
      <c r="H13" s="70">
        <v>2</v>
      </c>
      <c r="I13" s="71">
        <v>2</v>
      </c>
      <c r="J13" s="70">
        <v>0</v>
      </c>
      <c r="K13" s="71">
        <v>2</v>
      </c>
      <c r="L13" s="70">
        <v>0</v>
      </c>
      <c r="M13" s="71">
        <v>2</v>
      </c>
      <c r="N13" s="70">
        <v>0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2</v>
      </c>
      <c r="Z13" s="70">
        <v>0</v>
      </c>
      <c r="AA13" s="71">
        <v>2</v>
      </c>
      <c r="AB13" s="70">
        <v>0</v>
      </c>
      <c r="AC13" s="71">
        <f>E13+G13+I13+K13+M13+O13+Q13+S13+U13+W13+Y13+AA13</f>
        <v>24</v>
      </c>
      <c r="AD13" s="72">
        <f>F13+H13+J13+L13+N13+P13+R13+T13+V13+X13+Z13+AB13</f>
        <v>4</v>
      </c>
      <c r="AE13" s="73">
        <f>AD13/AC13</f>
        <v>0.16666666666666666</v>
      </c>
      <c r="AF13" s="96">
        <f>100%-AE13</f>
        <v>0.83333333333333337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6"/>
      <c r="AG14" s="75"/>
    </row>
    <row r="15" spans="1:35" s="17" customFormat="1" ht="39.75" customHeight="1" x14ac:dyDescent="0.2">
      <c r="A15" s="23" t="s">
        <v>33</v>
      </c>
      <c r="B15" s="187" t="s">
        <v>254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6"/>
      <c r="AG15" s="75"/>
    </row>
    <row r="16" spans="1:35" s="17" customFormat="1" ht="39.75" customHeight="1" x14ac:dyDescent="0.2">
      <c r="A16" s="7" t="s">
        <v>35</v>
      </c>
      <c r="B16" s="77" t="s">
        <v>161</v>
      </c>
      <c r="C16" s="68" t="s">
        <v>162</v>
      </c>
      <c r="D16" s="69">
        <f t="shared" ref="D16:D18" si="0">SUM(E16,G16,I16,K16,M16,O16,Q16,S16,U16,W16,Y16,AA16)</f>
        <v>1</v>
      </c>
      <c r="E16" s="71">
        <v>1</v>
      </c>
      <c r="F16" s="70">
        <v>1</v>
      </c>
      <c r="G16" s="68">
        <v>0</v>
      </c>
      <c r="H16" s="70">
        <v>0</v>
      </c>
      <c r="I16" s="71">
        <v>0</v>
      </c>
      <c r="J16" s="70">
        <v>0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1">E16+G16+I16+K16+M16+O16+Q16+S16+U16+W16+Y16+AA16</f>
        <v>1</v>
      </c>
      <c r="AD16" s="72">
        <f t="shared" si="1"/>
        <v>1</v>
      </c>
      <c r="AE16" s="73">
        <f t="shared" ref="AE16:AE22" si="2">AD16/AC16</f>
        <v>1</v>
      </c>
      <c r="AF16" s="96">
        <f t="shared" ref="AF16:AF22" si="3">100%-AE16</f>
        <v>0</v>
      </c>
      <c r="AG16" s="75"/>
    </row>
    <row r="17" spans="1:33" s="17" customFormat="1" ht="49.5" customHeight="1" x14ac:dyDescent="0.2">
      <c r="A17" s="7" t="s">
        <v>38</v>
      </c>
      <c r="B17" s="77" t="s">
        <v>163</v>
      </c>
      <c r="C17" s="68" t="s">
        <v>164</v>
      </c>
      <c r="D17" s="69">
        <f t="shared" si="0"/>
        <v>1730</v>
      </c>
      <c r="E17" s="71">
        <v>100</v>
      </c>
      <c r="F17" s="70">
        <v>83</v>
      </c>
      <c r="G17" s="68">
        <v>120</v>
      </c>
      <c r="H17" s="70">
        <v>150</v>
      </c>
      <c r="I17" s="71">
        <v>150</v>
      </c>
      <c r="J17" s="70">
        <v>0</v>
      </c>
      <c r="K17" s="71">
        <v>150</v>
      </c>
      <c r="L17" s="70">
        <v>0</v>
      </c>
      <c r="M17" s="71">
        <v>160</v>
      </c>
      <c r="N17" s="70">
        <v>0</v>
      </c>
      <c r="O17" s="71">
        <v>120</v>
      </c>
      <c r="P17" s="70">
        <v>0</v>
      </c>
      <c r="Q17" s="71">
        <v>130</v>
      </c>
      <c r="R17" s="70">
        <v>0</v>
      </c>
      <c r="S17" s="71">
        <v>150</v>
      </c>
      <c r="T17" s="70">
        <v>0</v>
      </c>
      <c r="U17" s="71">
        <v>170</v>
      </c>
      <c r="V17" s="70">
        <v>0</v>
      </c>
      <c r="W17" s="71">
        <v>150</v>
      </c>
      <c r="X17" s="70">
        <v>0</v>
      </c>
      <c r="Y17" s="71">
        <v>150</v>
      </c>
      <c r="Z17" s="70">
        <v>0</v>
      </c>
      <c r="AA17" s="71">
        <v>180</v>
      </c>
      <c r="AB17" s="70">
        <v>0</v>
      </c>
      <c r="AC17" s="71">
        <f t="shared" si="1"/>
        <v>1730</v>
      </c>
      <c r="AD17" s="72">
        <f t="shared" si="1"/>
        <v>233</v>
      </c>
      <c r="AE17" s="73">
        <f t="shared" si="2"/>
        <v>0.13468208092485548</v>
      </c>
      <c r="AF17" s="96">
        <f t="shared" si="3"/>
        <v>0.86531791907514455</v>
      </c>
      <c r="AG17" s="75"/>
    </row>
    <row r="18" spans="1:33" s="17" customFormat="1" ht="44.25" customHeight="1" x14ac:dyDescent="0.2">
      <c r="A18" s="7" t="s">
        <v>60</v>
      </c>
      <c r="B18" s="77" t="s">
        <v>165</v>
      </c>
      <c r="C18" s="68" t="s">
        <v>166</v>
      </c>
      <c r="D18" s="69">
        <f t="shared" si="0"/>
        <v>28</v>
      </c>
      <c r="E18" s="71">
        <v>2</v>
      </c>
      <c r="F18" s="70">
        <v>2</v>
      </c>
      <c r="G18" s="68">
        <v>2</v>
      </c>
      <c r="H18" s="70">
        <v>2</v>
      </c>
      <c r="I18" s="71">
        <v>2</v>
      </c>
      <c r="J18" s="70">
        <v>0</v>
      </c>
      <c r="K18" s="71">
        <v>3</v>
      </c>
      <c r="L18" s="70">
        <v>0</v>
      </c>
      <c r="M18" s="71">
        <v>3</v>
      </c>
      <c r="N18" s="70">
        <v>0</v>
      </c>
      <c r="O18" s="71">
        <v>3</v>
      </c>
      <c r="P18" s="70">
        <v>0</v>
      </c>
      <c r="Q18" s="71">
        <v>2</v>
      </c>
      <c r="R18" s="70">
        <v>0</v>
      </c>
      <c r="S18" s="71">
        <v>3</v>
      </c>
      <c r="T18" s="70">
        <v>0</v>
      </c>
      <c r="U18" s="71">
        <v>2</v>
      </c>
      <c r="V18" s="70">
        <v>0</v>
      </c>
      <c r="W18" s="71">
        <v>2</v>
      </c>
      <c r="X18" s="70">
        <v>0</v>
      </c>
      <c r="Y18" s="71">
        <v>2</v>
      </c>
      <c r="Z18" s="70">
        <v>0</v>
      </c>
      <c r="AA18" s="71">
        <v>2</v>
      </c>
      <c r="AB18" s="70">
        <v>0</v>
      </c>
      <c r="AC18" s="71">
        <f t="shared" si="1"/>
        <v>28</v>
      </c>
      <c r="AD18" s="72">
        <f>F18+H18+J18+L18+N18+P18+R18+T18+V18+X18+Z18+AB18</f>
        <v>4</v>
      </c>
      <c r="AE18" s="73">
        <f t="shared" si="2"/>
        <v>0.14285714285714285</v>
      </c>
      <c r="AF18" s="96">
        <f t="shared" si="3"/>
        <v>0.85714285714285721</v>
      </c>
      <c r="AG18" s="75"/>
    </row>
    <row r="19" spans="1:33" s="17" customFormat="1" ht="18" hidden="1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6"/>
      <c r="AG19" s="75"/>
    </row>
    <row r="20" spans="1:33" s="17" customFormat="1" ht="42" customHeight="1" x14ac:dyDescent="0.2">
      <c r="A20" s="23" t="s">
        <v>40</v>
      </c>
      <c r="B20" s="188" t="s">
        <v>167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6"/>
      <c r="AG20" s="75"/>
    </row>
    <row r="21" spans="1:33" s="17" customFormat="1" ht="37.5" customHeight="1" x14ac:dyDescent="0.2">
      <c r="A21" s="7" t="s">
        <v>42</v>
      </c>
      <c r="B21" s="77" t="s">
        <v>168</v>
      </c>
      <c r="C21" s="68" t="s">
        <v>133</v>
      </c>
      <c r="D21" s="69">
        <f t="shared" ref="D21:D22" si="4">SUM(E21,G21,I21,K21,M21,O21,Q21,S21,U21,W21,Y21,AA21)</f>
        <v>12</v>
      </c>
      <c r="E21" s="71">
        <v>1</v>
      </c>
      <c r="F21" s="70">
        <v>0</v>
      </c>
      <c r="G21" s="68">
        <v>1</v>
      </c>
      <c r="H21" s="70">
        <v>0</v>
      </c>
      <c r="I21" s="71">
        <v>1</v>
      </c>
      <c r="J21" s="70">
        <v>0</v>
      </c>
      <c r="K21" s="71">
        <v>1</v>
      </c>
      <c r="L21" s="70">
        <v>0</v>
      </c>
      <c r="M21" s="71">
        <v>1</v>
      </c>
      <c r="N21" s="70">
        <v>0</v>
      </c>
      <c r="O21" s="71">
        <v>1</v>
      </c>
      <c r="P21" s="70">
        <v>0</v>
      </c>
      <c r="Q21" s="71">
        <v>1</v>
      </c>
      <c r="R21" s="70">
        <v>0</v>
      </c>
      <c r="S21" s="71">
        <v>1</v>
      </c>
      <c r="T21" s="70">
        <v>0</v>
      </c>
      <c r="U21" s="71">
        <v>1</v>
      </c>
      <c r="V21" s="70">
        <v>0</v>
      </c>
      <c r="W21" s="71">
        <v>1</v>
      </c>
      <c r="X21" s="70">
        <v>0</v>
      </c>
      <c r="Y21" s="68">
        <v>1</v>
      </c>
      <c r="Z21" s="70">
        <v>0</v>
      </c>
      <c r="AA21" s="68">
        <v>1</v>
      </c>
      <c r="AB21" s="70">
        <v>0</v>
      </c>
      <c r="AC21" s="71">
        <f t="shared" si="1"/>
        <v>12</v>
      </c>
      <c r="AD21" s="72">
        <f t="shared" si="1"/>
        <v>0</v>
      </c>
      <c r="AE21" s="73">
        <f t="shared" si="2"/>
        <v>0</v>
      </c>
      <c r="AF21" s="96">
        <f t="shared" si="3"/>
        <v>1</v>
      </c>
      <c r="AG21" s="75"/>
    </row>
    <row r="22" spans="1:33" s="17" customFormat="1" ht="33.75" customHeight="1" x14ac:dyDescent="0.2">
      <c r="A22" s="7" t="s">
        <v>47</v>
      </c>
      <c r="B22" s="77" t="s">
        <v>169</v>
      </c>
      <c r="C22" s="68" t="s">
        <v>170</v>
      </c>
      <c r="D22" s="69">
        <f t="shared" si="4"/>
        <v>7</v>
      </c>
      <c r="E22" s="69">
        <v>1</v>
      </c>
      <c r="F22" s="78">
        <v>0</v>
      </c>
      <c r="G22" s="71">
        <v>1</v>
      </c>
      <c r="H22" s="189">
        <v>2</v>
      </c>
      <c r="I22" s="71">
        <v>0</v>
      </c>
      <c r="J22" s="78">
        <v>0</v>
      </c>
      <c r="K22" s="71">
        <v>0</v>
      </c>
      <c r="L22" s="78">
        <v>0</v>
      </c>
      <c r="M22" s="71">
        <v>1</v>
      </c>
      <c r="N22" s="78">
        <v>0</v>
      </c>
      <c r="O22" s="71">
        <v>0</v>
      </c>
      <c r="P22" s="78">
        <v>0</v>
      </c>
      <c r="Q22" s="71">
        <v>0</v>
      </c>
      <c r="R22" s="78">
        <v>0</v>
      </c>
      <c r="S22" s="71">
        <v>2</v>
      </c>
      <c r="T22" s="78">
        <v>0</v>
      </c>
      <c r="U22" s="71">
        <v>0</v>
      </c>
      <c r="V22" s="78">
        <v>0</v>
      </c>
      <c r="W22" s="71">
        <v>0</v>
      </c>
      <c r="X22" s="78">
        <v>0</v>
      </c>
      <c r="Y22" s="71">
        <v>1</v>
      </c>
      <c r="Z22" s="78">
        <v>0</v>
      </c>
      <c r="AA22" s="71">
        <v>1</v>
      </c>
      <c r="AB22" s="78">
        <v>0</v>
      </c>
      <c r="AC22" s="71">
        <f t="shared" si="1"/>
        <v>7</v>
      </c>
      <c r="AD22" s="72">
        <f t="shared" si="1"/>
        <v>2</v>
      </c>
      <c r="AE22" s="73">
        <f t="shared" si="2"/>
        <v>0.2857142857142857</v>
      </c>
      <c r="AF22" s="96">
        <f t="shared" si="3"/>
        <v>0.7142857142857143</v>
      </c>
      <c r="AG22" s="75"/>
    </row>
    <row r="23" spans="1:33" s="17" customFormat="1" ht="18" customHeight="1" x14ac:dyDescent="0.2">
      <c r="A23" s="133"/>
      <c r="B23" s="80"/>
      <c r="C23" s="81"/>
      <c r="D23" s="82"/>
      <c r="E23" s="83"/>
      <c r="F23" s="84"/>
      <c r="G23" s="81"/>
      <c r="H23" s="84"/>
      <c r="I23" s="83"/>
      <c r="J23" s="84"/>
      <c r="K23" s="83"/>
      <c r="L23" s="84"/>
      <c r="M23" s="83"/>
      <c r="N23" s="84"/>
      <c r="O23" s="83"/>
      <c r="P23" s="84"/>
      <c r="Q23" s="83"/>
      <c r="R23" s="84"/>
      <c r="S23" s="83"/>
      <c r="T23" s="84"/>
      <c r="U23" s="83"/>
      <c r="V23" s="84"/>
      <c r="W23" s="83"/>
      <c r="X23" s="84"/>
      <c r="Y23" s="83"/>
      <c r="Z23" s="84"/>
      <c r="AA23" s="83"/>
      <c r="AB23" s="84"/>
      <c r="AC23" s="83"/>
      <c r="AD23" s="85"/>
      <c r="AE23" s="86"/>
      <c r="AF23" s="110"/>
      <c r="AG23" s="88"/>
    </row>
    <row r="24" spans="1:33" ht="44.25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ht="45" customHeight="1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61" fitToHeight="0" orientation="landscape" r:id="rId1"/>
  <headerFooter>
    <oddFooter>&amp;C&amp;P de &amp;N</oddFooter>
  </headerFooter>
  <colBreaks count="1" manualBreakCount="1">
    <brk id="33" max="32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EA4B8-9AD7-407A-AD1F-B4D663530627}">
  <sheetPr>
    <tabColor rgb="FF00B050"/>
  </sheetPr>
  <dimension ref="A1:AI38"/>
  <sheetViews>
    <sheetView showRuler="0" view="pageBreakPreview" topLeftCell="A4" zoomScaleNormal="100" zoomScaleSheetLayoutView="100" zoomScalePageLayoutView="81" workbookViewId="0">
      <selection activeCell="H13" sqref="H13"/>
    </sheetView>
  </sheetViews>
  <sheetFormatPr baseColWidth="10" defaultRowHeight="12.75" x14ac:dyDescent="0.2"/>
  <cols>
    <col min="1" max="1" width="6.7109375" style="1" customWidth="1"/>
    <col min="2" max="2" width="27.28515625" style="1" customWidth="1"/>
    <col min="3" max="3" width="11.140625" style="50" customWidth="1"/>
    <col min="4" max="4" width="6.7109375" style="50" customWidth="1"/>
    <col min="5" max="5" width="5.7109375" style="50" customWidth="1"/>
    <col min="6" max="6" width="3.85546875" style="5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4.42578125" style="5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4.85546875" style="51" customWidth="1"/>
    <col min="15" max="15" width="5.7109375" style="50" customWidth="1"/>
    <col min="16" max="16" width="4.57031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4.8554687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206" t="s">
        <v>50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</row>
    <row r="2" spans="1:35" ht="24" customHeight="1" x14ac:dyDescent="0.2">
      <c r="A2" s="207" t="s">
        <v>258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08" t="s">
        <v>261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10"/>
      <c r="M4" s="211" t="s">
        <v>253</v>
      </c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2"/>
    </row>
    <row r="5" spans="1:35" ht="15.75" customHeight="1" x14ac:dyDescent="0.2">
      <c r="A5" s="213" t="s">
        <v>257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4"/>
      <c r="AF5" s="214"/>
      <c r="AG5" s="215"/>
    </row>
    <row r="6" spans="1:35" ht="12.75" customHeight="1" x14ac:dyDescent="0.2">
      <c r="A6" s="216"/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8"/>
    </row>
    <row r="7" spans="1:35" s="3" customFormat="1" ht="13.5" customHeight="1" x14ac:dyDescent="0.2">
      <c r="A7" s="195" t="s">
        <v>2</v>
      </c>
      <c r="B7" s="198" t="s">
        <v>3</v>
      </c>
      <c r="C7" s="201" t="s">
        <v>4</v>
      </c>
      <c r="D7" s="201" t="s">
        <v>5</v>
      </c>
      <c r="E7" s="204" t="s">
        <v>6</v>
      </c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191" t="s">
        <v>7</v>
      </c>
      <c r="AD7" s="191"/>
      <c r="AE7" s="191" t="s">
        <v>8</v>
      </c>
      <c r="AF7" s="191" t="s">
        <v>9</v>
      </c>
      <c r="AG7" s="191" t="s">
        <v>10</v>
      </c>
    </row>
    <row r="8" spans="1:35" s="3" customFormat="1" ht="15.75" customHeight="1" x14ac:dyDescent="0.2">
      <c r="A8" s="196"/>
      <c r="B8" s="199"/>
      <c r="C8" s="202"/>
      <c r="D8" s="202"/>
      <c r="E8" s="190" t="s">
        <v>11</v>
      </c>
      <c r="F8" s="190"/>
      <c r="G8" s="190" t="s">
        <v>12</v>
      </c>
      <c r="H8" s="190"/>
      <c r="I8" s="193" t="s">
        <v>13</v>
      </c>
      <c r="J8" s="193"/>
      <c r="K8" s="190" t="s">
        <v>14</v>
      </c>
      <c r="L8" s="190"/>
      <c r="M8" s="194" t="s">
        <v>15</v>
      </c>
      <c r="N8" s="190"/>
      <c r="O8" s="190" t="s">
        <v>16</v>
      </c>
      <c r="P8" s="190"/>
      <c r="Q8" s="190" t="s">
        <v>17</v>
      </c>
      <c r="R8" s="190"/>
      <c r="S8" s="190" t="s">
        <v>18</v>
      </c>
      <c r="T8" s="190"/>
      <c r="U8" s="190" t="s">
        <v>19</v>
      </c>
      <c r="V8" s="190"/>
      <c r="W8" s="205" t="s">
        <v>20</v>
      </c>
      <c r="X8" s="205"/>
      <c r="Y8" s="205" t="s">
        <v>21</v>
      </c>
      <c r="Z8" s="205"/>
      <c r="AA8" s="190" t="s">
        <v>22</v>
      </c>
      <c r="AB8" s="190"/>
      <c r="AC8" s="191"/>
      <c r="AD8" s="191"/>
      <c r="AE8" s="191"/>
      <c r="AF8" s="191"/>
      <c r="AG8" s="191"/>
    </row>
    <row r="9" spans="1:35" s="3" customFormat="1" ht="13.5" customHeight="1" x14ac:dyDescent="0.2">
      <c r="A9" s="197"/>
      <c r="B9" s="200"/>
      <c r="C9" s="203"/>
      <c r="D9" s="203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191"/>
      <c r="AF9" s="191"/>
      <c r="AG9" s="192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187" t="s">
        <v>156</v>
      </c>
      <c r="C11" s="68"/>
      <c r="D11" s="69"/>
      <c r="E11" s="94"/>
      <c r="F11" s="70"/>
      <c r="G11" s="94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6"/>
      <c r="AG11" s="75"/>
    </row>
    <row r="12" spans="1:35" s="17" customFormat="1" ht="47.25" customHeight="1" x14ac:dyDescent="0.2">
      <c r="A12" s="21" t="s">
        <v>27</v>
      </c>
      <c r="B12" s="76" t="s">
        <v>157</v>
      </c>
      <c r="C12" s="68" t="s">
        <v>158</v>
      </c>
      <c r="D12" s="69">
        <f>SUM(E12,G12,I12,K12,M12,O12,Q12,S12,U12,W12,Y12,AA12)</f>
        <v>1318</v>
      </c>
      <c r="E12" s="71">
        <v>684</v>
      </c>
      <c r="F12" s="70">
        <v>684</v>
      </c>
      <c r="G12" s="68">
        <v>114</v>
      </c>
      <c r="H12" s="70">
        <v>105</v>
      </c>
      <c r="I12" s="71">
        <v>120</v>
      </c>
      <c r="J12" s="70">
        <v>88</v>
      </c>
      <c r="K12" s="71">
        <v>50</v>
      </c>
      <c r="L12" s="70">
        <v>0</v>
      </c>
      <c r="M12" s="71">
        <v>40</v>
      </c>
      <c r="N12" s="70">
        <v>0</v>
      </c>
      <c r="O12" s="71">
        <v>40</v>
      </c>
      <c r="P12" s="70">
        <v>0</v>
      </c>
      <c r="Q12" s="71">
        <v>50</v>
      </c>
      <c r="R12" s="70">
        <v>0</v>
      </c>
      <c r="S12" s="71">
        <v>40</v>
      </c>
      <c r="T12" s="70">
        <v>0</v>
      </c>
      <c r="U12" s="71">
        <v>50</v>
      </c>
      <c r="V12" s="70">
        <v>0</v>
      </c>
      <c r="W12" s="71">
        <v>40</v>
      </c>
      <c r="X12" s="70">
        <v>0</v>
      </c>
      <c r="Y12" s="71">
        <v>40</v>
      </c>
      <c r="Z12" s="70">
        <v>0</v>
      </c>
      <c r="AA12" s="71">
        <v>50</v>
      </c>
      <c r="AB12" s="70">
        <v>0</v>
      </c>
      <c r="AC12" s="71">
        <f>E12+G12+I12+K12+M12+O12+Q12+S12+U12+W12+Y12+AA12</f>
        <v>1318</v>
      </c>
      <c r="AD12" s="72">
        <f>F12+H12+J12+L12+N12+P12+R12+T12+V12+X12+Z12+AB12</f>
        <v>877</v>
      </c>
      <c r="AE12" s="73">
        <f>AD12/AC12</f>
        <v>0.66540212443095603</v>
      </c>
      <c r="AF12" s="96">
        <f>100%-AE12</f>
        <v>0.33459787556904397</v>
      </c>
      <c r="AG12" s="75"/>
      <c r="AI12" s="55"/>
    </row>
    <row r="13" spans="1:35" s="17" customFormat="1" ht="30" customHeight="1" x14ac:dyDescent="0.2">
      <c r="A13" s="21" t="s">
        <v>30</v>
      </c>
      <c r="B13" s="76" t="s">
        <v>159</v>
      </c>
      <c r="C13" s="68" t="s">
        <v>57</v>
      </c>
      <c r="D13" s="69">
        <f>SUM(E13,G13,I13,K13,M13,O13,Q13,S13,U13,W13,Y13,AA13)</f>
        <v>24</v>
      </c>
      <c r="E13" s="71">
        <v>2</v>
      </c>
      <c r="F13" s="70">
        <v>2</v>
      </c>
      <c r="G13" s="68">
        <v>2</v>
      </c>
      <c r="H13" s="70">
        <v>2</v>
      </c>
      <c r="I13" s="71">
        <v>2</v>
      </c>
      <c r="J13" s="70">
        <v>2</v>
      </c>
      <c r="K13" s="71">
        <v>2</v>
      </c>
      <c r="L13" s="70">
        <v>0</v>
      </c>
      <c r="M13" s="71">
        <v>2</v>
      </c>
      <c r="N13" s="70">
        <v>0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2</v>
      </c>
      <c r="Z13" s="70">
        <v>0</v>
      </c>
      <c r="AA13" s="71">
        <v>2</v>
      </c>
      <c r="AB13" s="70">
        <v>0</v>
      </c>
      <c r="AC13" s="71">
        <f>E13+G13+I13+K13+M13+O13+Q13+S13+U13+W13+Y13+AA13</f>
        <v>24</v>
      </c>
      <c r="AD13" s="72">
        <f>F13+H13+J13+L13+N13+P13+R13+T13+V13+X13+Z13+AB13</f>
        <v>6</v>
      </c>
      <c r="AE13" s="73">
        <f>AD13/AC13</f>
        <v>0.25</v>
      </c>
      <c r="AF13" s="96">
        <f>100%-AE13</f>
        <v>0.75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6"/>
      <c r="AG14" s="75"/>
    </row>
    <row r="15" spans="1:35" s="17" customFormat="1" ht="39.75" customHeight="1" x14ac:dyDescent="0.2">
      <c r="A15" s="23" t="s">
        <v>33</v>
      </c>
      <c r="B15" s="187" t="s">
        <v>254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6"/>
      <c r="AG15" s="75"/>
    </row>
    <row r="16" spans="1:35" s="17" customFormat="1" ht="39.75" customHeight="1" x14ac:dyDescent="0.2">
      <c r="A16" s="7" t="s">
        <v>35</v>
      </c>
      <c r="B16" s="77" t="s">
        <v>161</v>
      </c>
      <c r="C16" s="68" t="s">
        <v>162</v>
      </c>
      <c r="D16" s="69">
        <f t="shared" ref="D16:D18" si="0">SUM(E16,G16,I16,K16,M16,O16,Q16,S16,U16,W16,Y16,AA16)</f>
        <v>1</v>
      </c>
      <c r="E16" s="71">
        <v>1</v>
      </c>
      <c r="F16" s="70">
        <v>1</v>
      </c>
      <c r="G16" s="68">
        <v>0</v>
      </c>
      <c r="H16" s="70">
        <v>0</v>
      </c>
      <c r="I16" s="71">
        <v>0</v>
      </c>
      <c r="J16" s="70">
        <v>0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1">E16+G16+I16+K16+M16+O16+Q16+S16+U16+W16+Y16+AA16</f>
        <v>1</v>
      </c>
      <c r="AD16" s="72">
        <f t="shared" si="1"/>
        <v>1</v>
      </c>
      <c r="AE16" s="73">
        <f t="shared" ref="AE16:AE22" si="2">AD16/AC16</f>
        <v>1</v>
      </c>
      <c r="AF16" s="96">
        <f t="shared" ref="AF16:AF22" si="3">100%-AE16</f>
        <v>0</v>
      </c>
      <c r="AG16" s="75"/>
    </row>
    <row r="17" spans="1:33" s="17" customFormat="1" ht="49.5" customHeight="1" x14ac:dyDescent="0.2">
      <c r="A17" s="7" t="s">
        <v>38</v>
      </c>
      <c r="B17" s="77" t="s">
        <v>163</v>
      </c>
      <c r="C17" s="68" t="s">
        <v>164</v>
      </c>
      <c r="D17" s="69">
        <f t="shared" si="0"/>
        <v>1730</v>
      </c>
      <c r="E17" s="71">
        <v>100</v>
      </c>
      <c r="F17" s="70">
        <v>83</v>
      </c>
      <c r="G17" s="68">
        <v>120</v>
      </c>
      <c r="H17" s="70">
        <v>150</v>
      </c>
      <c r="I17" s="71">
        <v>150</v>
      </c>
      <c r="J17" s="70">
        <v>174</v>
      </c>
      <c r="K17" s="71">
        <v>150</v>
      </c>
      <c r="L17" s="70">
        <v>0</v>
      </c>
      <c r="M17" s="71">
        <v>160</v>
      </c>
      <c r="N17" s="70">
        <v>0</v>
      </c>
      <c r="O17" s="71">
        <v>120</v>
      </c>
      <c r="P17" s="70">
        <v>0</v>
      </c>
      <c r="Q17" s="71">
        <v>130</v>
      </c>
      <c r="R17" s="70">
        <v>0</v>
      </c>
      <c r="S17" s="71">
        <v>150</v>
      </c>
      <c r="T17" s="70">
        <v>0</v>
      </c>
      <c r="U17" s="71">
        <v>170</v>
      </c>
      <c r="V17" s="70">
        <v>0</v>
      </c>
      <c r="W17" s="71">
        <v>150</v>
      </c>
      <c r="X17" s="70">
        <v>0</v>
      </c>
      <c r="Y17" s="71">
        <v>150</v>
      </c>
      <c r="Z17" s="70">
        <v>0</v>
      </c>
      <c r="AA17" s="71">
        <v>180</v>
      </c>
      <c r="AB17" s="70">
        <v>0</v>
      </c>
      <c r="AC17" s="71">
        <f t="shared" si="1"/>
        <v>1730</v>
      </c>
      <c r="AD17" s="72">
        <f t="shared" si="1"/>
        <v>407</v>
      </c>
      <c r="AE17" s="73">
        <f t="shared" si="2"/>
        <v>0.23526011560693641</v>
      </c>
      <c r="AF17" s="96">
        <f t="shared" si="3"/>
        <v>0.76473988439306362</v>
      </c>
      <c r="AG17" s="75"/>
    </row>
    <row r="18" spans="1:33" s="17" customFormat="1" ht="44.25" customHeight="1" x14ac:dyDescent="0.2">
      <c r="A18" s="7" t="s">
        <v>60</v>
      </c>
      <c r="B18" s="77" t="s">
        <v>165</v>
      </c>
      <c r="C18" s="68" t="s">
        <v>166</v>
      </c>
      <c r="D18" s="69">
        <f t="shared" si="0"/>
        <v>28</v>
      </c>
      <c r="E18" s="71">
        <v>2</v>
      </c>
      <c r="F18" s="70">
        <v>2</v>
      </c>
      <c r="G18" s="68">
        <v>2</v>
      </c>
      <c r="H18" s="70">
        <v>2</v>
      </c>
      <c r="I18" s="71">
        <v>2</v>
      </c>
      <c r="J18" s="70">
        <v>2</v>
      </c>
      <c r="K18" s="71">
        <v>3</v>
      </c>
      <c r="L18" s="70">
        <v>0</v>
      </c>
      <c r="M18" s="71">
        <v>3</v>
      </c>
      <c r="N18" s="70">
        <v>0</v>
      </c>
      <c r="O18" s="71">
        <v>3</v>
      </c>
      <c r="P18" s="70">
        <v>0</v>
      </c>
      <c r="Q18" s="71">
        <v>2</v>
      </c>
      <c r="R18" s="70">
        <v>0</v>
      </c>
      <c r="S18" s="71">
        <v>3</v>
      </c>
      <c r="T18" s="70">
        <v>0</v>
      </c>
      <c r="U18" s="71">
        <v>2</v>
      </c>
      <c r="V18" s="70">
        <v>0</v>
      </c>
      <c r="W18" s="71">
        <v>2</v>
      </c>
      <c r="X18" s="70">
        <v>0</v>
      </c>
      <c r="Y18" s="71">
        <v>2</v>
      </c>
      <c r="Z18" s="70">
        <v>0</v>
      </c>
      <c r="AA18" s="71">
        <v>2</v>
      </c>
      <c r="AB18" s="70">
        <v>0</v>
      </c>
      <c r="AC18" s="71">
        <f t="shared" si="1"/>
        <v>28</v>
      </c>
      <c r="AD18" s="72">
        <f>F18+H18+J18+L18+N18+P18+R18+T18+V18+X18+Z18+AB18</f>
        <v>6</v>
      </c>
      <c r="AE18" s="73">
        <f t="shared" si="2"/>
        <v>0.21428571428571427</v>
      </c>
      <c r="AF18" s="96">
        <f t="shared" si="3"/>
        <v>0.7857142857142857</v>
      </c>
      <c r="AG18" s="75"/>
    </row>
    <row r="19" spans="1:33" s="17" customFormat="1" ht="18" hidden="1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6"/>
      <c r="AG19" s="75"/>
    </row>
    <row r="20" spans="1:33" s="17" customFormat="1" ht="42" customHeight="1" x14ac:dyDescent="0.2">
      <c r="A20" s="23" t="s">
        <v>40</v>
      </c>
      <c r="B20" s="188" t="s">
        <v>167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6"/>
      <c r="AG20" s="75"/>
    </row>
    <row r="21" spans="1:33" s="17" customFormat="1" ht="37.5" customHeight="1" x14ac:dyDescent="0.2">
      <c r="A21" s="7" t="s">
        <v>42</v>
      </c>
      <c r="B21" s="77" t="s">
        <v>168</v>
      </c>
      <c r="C21" s="68" t="s">
        <v>133</v>
      </c>
      <c r="D21" s="69">
        <f t="shared" ref="D21:D22" si="4">SUM(E21,G21,I21,K21,M21,O21,Q21,S21,U21,W21,Y21,AA21)</f>
        <v>12</v>
      </c>
      <c r="E21" s="71">
        <v>1</v>
      </c>
      <c r="F21" s="70">
        <v>0</v>
      </c>
      <c r="G21" s="68">
        <v>1</v>
      </c>
      <c r="H21" s="70">
        <v>0</v>
      </c>
      <c r="I21" s="71">
        <v>1</v>
      </c>
      <c r="J21" s="70">
        <v>0</v>
      </c>
      <c r="K21" s="71">
        <v>1</v>
      </c>
      <c r="L21" s="70">
        <v>0</v>
      </c>
      <c r="M21" s="71">
        <v>1</v>
      </c>
      <c r="N21" s="70">
        <v>0</v>
      </c>
      <c r="O21" s="71">
        <v>1</v>
      </c>
      <c r="P21" s="70">
        <v>0</v>
      </c>
      <c r="Q21" s="71">
        <v>1</v>
      </c>
      <c r="R21" s="70">
        <v>0</v>
      </c>
      <c r="S21" s="71">
        <v>1</v>
      </c>
      <c r="T21" s="70">
        <v>0</v>
      </c>
      <c r="U21" s="71">
        <v>1</v>
      </c>
      <c r="V21" s="70">
        <v>0</v>
      </c>
      <c r="W21" s="71">
        <v>1</v>
      </c>
      <c r="X21" s="70">
        <v>0</v>
      </c>
      <c r="Y21" s="68">
        <v>1</v>
      </c>
      <c r="Z21" s="70">
        <v>0</v>
      </c>
      <c r="AA21" s="68">
        <v>1</v>
      </c>
      <c r="AB21" s="70">
        <v>0</v>
      </c>
      <c r="AC21" s="71">
        <f t="shared" si="1"/>
        <v>12</v>
      </c>
      <c r="AD21" s="72">
        <f t="shared" si="1"/>
        <v>0</v>
      </c>
      <c r="AE21" s="73">
        <f t="shared" si="2"/>
        <v>0</v>
      </c>
      <c r="AF21" s="96">
        <f t="shared" si="3"/>
        <v>1</v>
      </c>
      <c r="AG21" s="75"/>
    </row>
    <row r="22" spans="1:33" s="17" customFormat="1" ht="33.75" customHeight="1" x14ac:dyDescent="0.2">
      <c r="A22" s="7" t="s">
        <v>47</v>
      </c>
      <c r="B22" s="77" t="s">
        <v>169</v>
      </c>
      <c r="C22" s="68" t="s">
        <v>170</v>
      </c>
      <c r="D22" s="69">
        <f t="shared" si="4"/>
        <v>7</v>
      </c>
      <c r="E22" s="69">
        <v>1</v>
      </c>
      <c r="F22" s="78">
        <v>0</v>
      </c>
      <c r="G22" s="71">
        <v>1</v>
      </c>
      <c r="H22" s="189">
        <v>2</v>
      </c>
      <c r="I22" s="71">
        <v>0</v>
      </c>
      <c r="J22" s="78">
        <v>5</v>
      </c>
      <c r="K22" s="71">
        <v>0</v>
      </c>
      <c r="L22" s="78">
        <v>0</v>
      </c>
      <c r="M22" s="71">
        <v>1</v>
      </c>
      <c r="N22" s="78">
        <v>0</v>
      </c>
      <c r="O22" s="71">
        <v>0</v>
      </c>
      <c r="P22" s="78">
        <v>0</v>
      </c>
      <c r="Q22" s="71">
        <v>0</v>
      </c>
      <c r="R22" s="78">
        <v>0</v>
      </c>
      <c r="S22" s="71">
        <v>2</v>
      </c>
      <c r="T22" s="78">
        <v>0</v>
      </c>
      <c r="U22" s="71">
        <v>0</v>
      </c>
      <c r="V22" s="78">
        <v>0</v>
      </c>
      <c r="W22" s="71">
        <v>0</v>
      </c>
      <c r="X22" s="78">
        <v>0</v>
      </c>
      <c r="Y22" s="71">
        <v>1</v>
      </c>
      <c r="Z22" s="78">
        <v>0</v>
      </c>
      <c r="AA22" s="71">
        <v>1</v>
      </c>
      <c r="AB22" s="78">
        <v>0</v>
      </c>
      <c r="AC22" s="71">
        <f t="shared" si="1"/>
        <v>7</v>
      </c>
      <c r="AD22" s="72">
        <f t="shared" si="1"/>
        <v>7</v>
      </c>
      <c r="AE22" s="73">
        <f t="shared" si="2"/>
        <v>1</v>
      </c>
      <c r="AF22" s="96">
        <f t="shared" si="3"/>
        <v>0</v>
      </c>
      <c r="AG22" s="75"/>
    </row>
    <row r="23" spans="1:33" s="17" customFormat="1" ht="18" customHeight="1" x14ac:dyDescent="0.2">
      <c r="A23" s="133"/>
      <c r="B23" s="80"/>
      <c r="C23" s="81"/>
      <c r="D23" s="82"/>
      <c r="E23" s="83"/>
      <c r="F23" s="84"/>
      <c r="G23" s="81"/>
      <c r="H23" s="84"/>
      <c r="I23" s="83"/>
      <c r="J23" s="84"/>
      <c r="K23" s="83"/>
      <c r="L23" s="84"/>
      <c r="M23" s="83"/>
      <c r="N23" s="84"/>
      <c r="O23" s="83"/>
      <c r="P23" s="84"/>
      <c r="Q23" s="83"/>
      <c r="R23" s="84"/>
      <c r="S23" s="83"/>
      <c r="T23" s="84"/>
      <c r="U23" s="83"/>
      <c r="V23" s="84"/>
      <c r="W23" s="83"/>
      <c r="X23" s="84"/>
      <c r="Y23" s="83"/>
      <c r="Z23" s="84"/>
      <c r="AA23" s="83"/>
      <c r="AB23" s="84"/>
      <c r="AC23" s="83"/>
      <c r="AD23" s="85"/>
      <c r="AE23" s="86"/>
      <c r="AF23" s="110"/>
      <c r="AG23" s="88"/>
    </row>
    <row r="24" spans="1:33" ht="44.25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ht="45" customHeight="1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61" fitToHeight="0" orientation="landscape" r:id="rId1"/>
  <headerFooter>
    <oddFooter>&amp;C&amp;P de &amp;N</oddFooter>
  </headerFooter>
  <colBreaks count="1" manualBreakCount="1">
    <brk id="33" max="32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4EB0B-EE32-44D4-8CDB-FC53CE7150F1}">
  <dimension ref="A1:H28"/>
  <sheetViews>
    <sheetView view="pageBreakPreview" zoomScale="60" zoomScaleNormal="100" workbookViewId="0">
      <selection activeCell="G10" sqref="G10"/>
    </sheetView>
  </sheetViews>
  <sheetFormatPr baseColWidth="10" defaultRowHeight="12.75" x14ac:dyDescent="0.2"/>
  <cols>
    <col min="1" max="1" width="5.5703125" style="1" customWidth="1"/>
    <col min="2" max="2" width="20.7109375" style="1" customWidth="1"/>
    <col min="3" max="3" width="5.5703125" style="1" customWidth="1"/>
    <col min="4" max="4" width="23.140625" style="1" customWidth="1"/>
    <col min="5" max="5" width="6" style="1" customWidth="1"/>
    <col min="6" max="6" width="19.7109375" style="1" customWidth="1"/>
    <col min="7" max="7" width="6.7109375" style="1" customWidth="1"/>
    <col min="8" max="8" width="24.42578125" style="1" customWidth="1"/>
  </cols>
  <sheetData>
    <row r="1" spans="1:8" x14ac:dyDescent="0.2">
      <c r="A1" s="240" t="s">
        <v>2</v>
      </c>
      <c r="B1" s="237" t="s">
        <v>3</v>
      </c>
      <c r="C1" s="240" t="s">
        <v>2</v>
      </c>
      <c r="D1" s="237" t="s">
        <v>3</v>
      </c>
      <c r="E1" s="240" t="s">
        <v>2</v>
      </c>
      <c r="F1" s="237" t="s">
        <v>3</v>
      </c>
      <c r="G1" s="240" t="s">
        <v>2</v>
      </c>
      <c r="H1" s="237" t="s">
        <v>3</v>
      </c>
    </row>
    <row r="2" spans="1:8" x14ac:dyDescent="0.2">
      <c r="A2" s="241"/>
      <c r="B2" s="238"/>
      <c r="C2" s="241"/>
      <c r="D2" s="238"/>
      <c r="E2" s="241"/>
      <c r="F2" s="238"/>
      <c r="G2" s="241"/>
      <c r="H2" s="238"/>
    </row>
    <row r="3" spans="1:8" x14ac:dyDescent="0.2">
      <c r="A3" s="242"/>
      <c r="B3" s="239"/>
      <c r="C3" s="241"/>
      <c r="D3" s="238"/>
      <c r="E3" s="241"/>
      <c r="F3" s="238"/>
      <c r="G3" s="242"/>
      <c r="H3" s="239"/>
    </row>
    <row r="4" spans="1:8" x14ac:dyDescent="0.2">
      <c r="A4" s="146"/>
      <c r="B4" s="147"/>
      <c r="C4" s="148"/>
      <c r="D4" s="147"/>
      <c r="E4" s="148"/>
      <c r="F4" s="147"/>
      <c r="G4" s="146"/>
      <c r="H4" s="147"/>
    </row>
    <row r="5" spans="1:8" ht="51" x14ac:dyDescent="0.2">
      <c r="A5" s="149" t="s">
        <v>25</v>
      </c>
      <c r="B5" s="149" t="s">
        <v>94</v>
      </c>
      <c r="C5" s="149" t="s">
        <v>25</v>
      </c>
      <c r="D5" s="149" t="s">
        <v>124</v>
      </c>
      <c r="E5" s="149" t="s">
        <v>25</v>
      </c>
      <c r="F5" s="149" t="s">
        <v>149</v>
      </c>
      <c r="G5" s="149" t="s">
        <v>25</v>
      </c>
      <c r="H5" s="149" t="s">
        <v>156</v>
      </c>
    </row>
    <row r="6" spans="1:8" ht="68.25" customHeight="1" x14ac:dyDescent="0.2">
      <c r="A6" s="150" t="s">
        <v>27</v>
      </c>
      <c r="B6" s="151" t="s">
        <v>95</v>
      </c>
      <c r="C6" s="150" t="s">
        <v>27</v>
      </c>
      <c r="D6" s="151" t="s">
        <v>125</v>
      </c>
      <c r="E6" s="150" t="s">
        <v>27</v>
      </c>
      <c r="F6" s="151" t="s">
        <v>150</v>
      </c>
      <c r="G6" s="150" t="s">
        <v>27</v>
      </c>
      <c r="H6" s="151" t="s">
        <v>157</v>
      </c>
    </row>
    <row r="7" spans="1:8" ht="58.5" customHeight="1" x14ac:dyDescent="0.2">
      <c r="A7" s="150" t="s">
        <v>30</v>
      </c>
      <c r="B7" s="151" t="s">
        <v>97</v>
      </c>
      <c r="C7" s="150" t="s">
        <v>30</v>
      </c>
      <c r="D7" s="151" t="s">
        <v>127</v>
      </c>
      <c r="E7" s="150" t="s">
        <v>30</v>
      </c>
      <c r="F7" s="151" t="s">
        <v>151</v>
      </c>
      <c r="G7" s="150" t="s">
        <v>30</v>
      </c>
      <c r="H7" s="151" t="s">
        <v>159</v>
      </c>
    </row>
    <row r="8" spans="1:8" ht="40.5" customHeight="1" x14ac:dyDescent="0.2">
      <c r="A8" s="150" t="s">
        <v>77</v>
      </c>
      <c r="B8" s="151" t="s">
        <v>99</v>
      </c>
      <c r="C8" s="150"/>
      <c r="D8" s="151"/>
      <c r="E8" s="150"/>
      <c r="F8" s="151"/>
      <c r="G8" s="150"/>
      <c r="H8" s="151"/>
    </row>
    <row r="9" spans="1:8" ht="63.75" x14ac:dyDescent="0.2">
      <c r="A9" s="150" t="s">
        <v>101</v>
      </c>
      <c r="B9" s="151" t="s">
        <v>102</v>
      </c>
      <c r="C9" s="152" t="s">
        <v>33</v>
      </c>
      <c r="D9" s="149" t="s">
        <v>129</v>
      </c>
      <c r="E9" s="152" t="s">
        <v>33</v>
      </c>
      <c r="F9" s="149" t="s">
        <v>152</v>
      </c>
      <c r="G9" s="152" t="s">
        <v>33</v>
      </c>
      <c r="H9" s="149" t="s">
        <v>160</v>
      </c>
    </row>
    <row r="10" spans="1:8" ht="56.25" customHeight="1" x14ac:dyDescent="0.2">
      <c r="A10" s="150"/>
      <c r="B10" s="151"/>
      <c r="C10" s="153" t="s">
        <v>35</v>
      </c>
      <c r="D10" s="154" t="s">
        <v>130</v>
      </c>
      <c r="E10" s="153" t="s">
        <v>35</v>
      </c>
      <c r="F10" s="154" t="s">
        <v>153</v>
      </c>
      <c r="G10" s="153" t="s">
        <v>35</v>
      </c>
      <c r="H10" s="154" t="s">
        <v>161</v>
      </c>
    </row>
    <row r="11" spans="1:8" ht="76.5" customHeight="1" x14ac:dyDescent="0.2">
      <c r="A11" s="152" t="s">
        <v>33</v>
      </c>
      <c r="B11" s="149" t="s">
        <v>104</v>
      </c>
      <c r="C11" s="153" t="s">
        <v>38</v>
      </c>
      <c r="D11" s="154" t="s">
        <v>132</v>
      </c>
      <c r="E11" s="153" t="s">
        <v>38</v>
      </c>
      <c r="F11" s="154" t="s">
        <v>155</v>
      </c>
      <c r="G11" s="153" t="s">
        <v>38</v>
      </c>
      <c r="H11" s="154" t="s">
        <v>163</v>
      </c>
    </row>
    <row r="12" spans="1:8" ht="51" x14ac:dyDescent="0.2">
      <c r="A12" s="153" t="s">
        <v>35</v>
      </c>
      <c r="B12" s="154" t="s">
        <v>105</v>
      </c>
      <c r="C12" s="153" t="s">
        <v>60</v>
      </c>
      <c r="D12" s="154" t="s">
        <v>134</v>
      </c>
      <c r="E12" s="155"/>
      <c r="F12" s="156"/>
      <c r="G12" s="153" t="s">
        <v>60</v>
      </c>
      <c r="H12" s="154" t="s">
        <v>165</v>
      </c>
    </row>
    <row r="13" spans="1:8" ht="25.5" x14ac:dyDescent="0.2">
      <c r="A13" s="153" t="s">
        <v>38</v>
      </c>
      <c r="B13" s="154" t="s">
        <v>107</v>
      </c>
      <c r="C13" s="150"/>
      <c r="D13" s="151"/>
      <c r="E13" s="157"/>
      <c r="F13" s="158"/>
      <c r="G13" s="150"/>
      <c r="H13" s="151"/>
    </row>
    <row r="14" spans="1:8" ht="51" x14ac:dyDescent="0.2">
      <c r="A14" s="153" t="s">
        <v>60</v>
      </c>
      <c r="B14" s="154" t="s">
        <v>108</v>
      </c>
      <c r="C14" s="152" t="s">
        <v>40</v>
      </c>
      <c r="D14" s="159" t="s">
        <v>136</v>
      </c>
      <c r="E14" s="157"/>
      <c r="F14" s="158"/>
      <c r="G14" s="152" t="s">
        <v>40</v>
      </c>
      <c r="H14" s="159" t="s">
        <v>167</v>
      </c>
    </row>
    <row r="15" spans="1:8" ht="38.25" x14ac:dyDescent="0.2">
      <c r="A15" s="155"/>
      <c r="B15" s="156"/>
      <c r="C15" s="153" t="s">
        <v>42</v>
      </c>
      <c r="D15" s="154" t="s">
        <v>137</v>
      </c>
      <c r="E15" s="157"/>
      <c r="F15" s="158"/>
      <c r="G15" s="153" t="s">
        <v>42</v>
      </c>
      <c r="H15" s="154" t="s">
        <v>168</v>
      </c>
    </row>
    <row r="16" spans="1:8" ht="38.25" x14ac:dyDescent="0.2">
      <c r="A16" s="157"/>
      <c r="B16" s="158"/>
      <c r="C16" s="153" t="s">
        <v>47</v>
      </c>
      <c r="D16" s="154" t="s">
        <v>138</v>
      </c>
      <c r="E16" s="157"/>
      <c r="F16" s="158"/>
      <c r="G16" s="153" t="s">
        <v>47</v>
      </c>
      <c r="H16" s="154" t="s">
        <v>169</v>
      </c>
    </row>
    <row r="17" spans="1:8" ht="51" x14ac:dyDescent="0.2">
      <c r="A17" s="157"/>
      <c r="B17" s="158"/>
      <c r="C17" s="153" t="s">
        <v>88</v>
      </c>
      <c r="D17" s="154" t="s">
        <v>139</v>
      </c>
      <c r="E17" s="157"/>
      <c r="G17" s="155"/>
      <c r="H17" s="156"/>
    </row>
    <row r="18" spans="1:8" ht="25.5" x14ac:dyDescent="0.2">
      <c r="A18" s="157"/>
      <c r="B18" s="158"/>
      <c r="C18" s="153" t="s">
        <v>140</v>
      </c>
      <c r="D18" s="154" t="s">
        <v>141</v>
      </c>
      <c r="F18" s="51"/>
      <c r="G18" s="157"/>
      <c r="H18" s="158"/>
    </row>
    <row r="19" spans="1:8" ht="1.5" customHeight="1" x14ac:dyDescent="0.2">
      <c r="A19" s="157"/>
      <c r="C19" s="150"/>
      <c r="D19" s="151"/>
      <c r="G19" s="157"/>
      <c r="H19" s="158"/>
    </row>
    <row r="20" spans="1:8" ht="25.5" x14ac:dyDescent="0.2">
      <c r="B20" s="51"/>
      <c r="C20" s="160" t="s">
        <v>90</v>
      </c>
      <c r="D20" s="161" t="s">
        <v>143</v>
      </c>
      <c r="G20" s="157"/>
      <c r="H20" s="158"/>
    </row>
    <row r="21" spans="1:8" ht="25.5" x14ac:dyDescent="0.2">
      <c r="C21" s="153" t="s">
        <v>92</v>
      </c>
      <c r="D21" s="154" t="s">
        <v>144</v>
      </c>
      <c r="G21" s="157"/>
    </row>
    <row r="22" spans="1:8" ht="11.25" customHeight="1" x14ac:dyDescent="0.2">
      <c r="C22" s="153" t="s">
        <v>145</v>
      </c>
      <c r="D22" s="154" t="s">
        <v>146</v>
      </c>
      <c r="H22" s="51"/>
    </row>
    <row r="23" spans="1:8" hidden="1" x14ac:dyDescent="0.2">
      <c r="C23" s="155"/>
      <c r="D23" s="156"/>
    </row>
    <row r="24" spans="1:8" x14ac:dyDescent="0.2">
      <c r="C24" s="157"/>
      <c r="D24" s="158"/>
    </row>
    <row r="25" spans="1:8" x14ac:dyDescent="0.2">
      <c r="C25" s="157"/>
      <c r="D25" s="158"/>
    </row>
    <row r="26" spans="1:8" x14ac:dyDescent="0.2">
      <c r="C26" s="157"/>
      <c r="D26" s="158"/>
    </row>
    <row r="27" spans="1:8" x14ac:dyDescent="0.2">
      <c r="C27" s="157"/>
    </row>
    <row r="28" spans="1:8" x14ac:dyDescent="0.2">
      <c r="D28" s="51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0866141732283472" right="0.70866141732283472" top="0.74803149606299213" bottom="0.74803149606299213" header="0.31496062992125984" footer="0.31496062992125984"/>
  <pageSetup scale="82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F9AE4-8023-4FB8-9E79-F945FB0E4EB0}">
  <sheetPr>
    <tabColor rgb="FF92D050"/>
  </sheetPr>
  <dimension ref="A1:D37"/>
  <sheetViews>
    <sheetView workbookViewId="0">
      <selection activeCell="B18" sqref="B18"/>
    </sheetView>
  </sheetViews>
  <sheetFormatPr baseColWidth="10" defaultRowHeight="12.75" x14ac:dyDescent="0.2"/>
  <cols>
    <col min="1" max="1" width="10" customWidth="1"/>
    <col min="2" max="2" width="28.85546875" customWidth="1"/>
    <col min="3" max="3" width="6.85546875" customWidth="1"/>
    <col min="4" max="4" width="27.85546875" customWidth="1"/>
  </cols>
  <sheetData>
    <row r="1" spans="1:4" x14ac:dyDescent="0.2">
      <c r="A1" s="134" t="s">
        <v>246</v>
      </c>
      <c r="B1" s="134" t="s">
        <v>185</v>
      </c>
      <c r="C1" s="243" t="s">
        <v>186</v>
      </c>
      <c r="D1" s="244"/>
    </row>
    <row r="2" spans="1:4" x14ac:dyDescent="0.2">
      <c r="A2" s="141" t="s">
        <v>184</v>
      </c>
      <c r="B2" s="145" t="s">
        <v>195</v>
      </c>
      <c r="C2" s="135" t="s">
        <v>188</v>
      </c>
      <c r="D2" s="136" t="s">
        <v>187</v>
      </c>
    </row>
    <row r="3" spans="1:4" x14ac:dyDescent="0.2">
      <c r="A3" s="142"/>
      <c r="B3" s="142"/>
      <c r="C3" s="137" t="s">
        <v>189</v>
      </c>
      <c r="D3" s="138" t="s">
        <v>190</v>
      </c>
    </row>
    <row r="4" spans="1:4" x14ac:dyDescent="0.2">
      <c r="A4" s="142"/>
      <c r="B4" s="142"/>
      <c r="C4" s="137" t="s">
        <v>191</v>
      </c>
      <c r="D4" s="138" t="s">
        <v>192</v>
      </c>
    </row>
    <row r="5" spans="1:4" x14ac:dyDescent="0.2">
      <c r="A5" s="142"/>
      <c r="B5" s="142"/>
      <c r="D5" s="138"/>
    </row>
    <row r="6" spans="1:4" x14ac:dyDescent="0.2">
      <c r="A6" s="143" t="s">
        <v>194</v>
      </c>
      <c r="B6" s="142" t="s">
        <v>196</v>
      </c>
      <c r="C6" s="137" t="s">
        <v>212</v>
      </c>
      <c r="D6" s="138" t="s">
        <v>199</v>
      </c>
    </row>
    <row r="7" spans="1:4" x14ac:dyDescent="0.2">
      <c r="A7" s="142"/>
      <c r="B7" s="142"/>
      <c r="C7" s="137" t="s">
        <v>197</v>
      </c>
      <c r="D7" s="138" t="s">
        <v>200</v>
      </c>
    </row>
    <row r="8" spans="1:4" x14ac:dyDescent="0.2">
      <c r="A8" s="142"/>
      <c r="B8" s="142"/>
      <c r="D8" s="138"/>
    </row>
    <row r="9" spans="1:4" x14ac:dyDescent="0.2">
      <c r="A9" s="143" t="s">
        <v>201</v>
      </c>
      <c r="B9" s="142" t="s">
        <v>202</v>
      </c>
      <c r="C9" s="137" t="s">
        <v>203</v>
      </c>
      <c r="D9" s="138" t="s">
        <v>204</v>
      </c>
    </row>
    <row r="10" spans="1:4" x14ac:dyDescent="0.2">
      <c r="A10" s="142"/>
      <c r="B10" s="142"/>
      <c r="D10" s="138" t="s">
        <v>205</v>
      </c>
    </row>
    <row r="11" spans="1:4" x14ac:dyDescent="0.2">
      <c r="A11" s="142"/>
      <c r="B11" s="142"/>
      <c r="D11" s="138" t="s">
        <v>206</v>
      </c>
    </row>
    <row r="12" spans="1:4" x14ac:dyDescent="0.2">
      <c r="A12" s="142"/>
      <c r="B12" s="142"/>
      <c r="D12" s="138" t="s">
        <v>207</v>
      </c>
    </row>
    <row r="13" spans="1:4" x14ac:dyDescent="0.2">
      <c r="A13" s="142"/>
      <c r="B13" s="142"/>
      <c r="D13" s="138"/>
    </row>
    <row r="14" spans="1:4" x14ac:dyDescent="0.2">
      <c r="A14" s="143" t="s">
        <v>208</v>
      </c>
      <c r="B14" s="142" t="s">
        <v>209</v>
      </c>
      <c r="C14" s="137" t="s">
        <v>210</v>
      </c>
      <c r="D14" s="138" t="s">
        <v>211</v>
      </c>
    </row>
    <row r="15" spans="1:4" x14ac:dyDescent="0.2">
      <c r="A15" s="142"/>
      <c r="B15" s="142"/>
      <c r="D15" s="138"/>
    </row>
    <row r="16" spans="1:4" x14ac:dyDescent="0.2">
      <c r="A16" s="142"/>
      <c r="B16" s="142"/>
      <c r="D16" s="138"/>
    </row>
    <row r="17" spans="1:4" x14ac:dyDescent="0.2">
      <c r="A17" s="143" t="s">
        <v>213</v>
      </c>
      <c r="B17" s="142" t="s">
        <v>214</v>
      </c>
      <c r="C17" s="137" t="s">
        <v>215</v>
      </c>
      <c r="D17" s="138" t="s">
        <v>216</v>
      </c>
    </row>
    <row r="18" spans="1:4" x14ac:dyDescent="0.2">
      <c r="A18" s="142"/>
      <c r="B18" s="142"/>
      <c r="C18" s="137" t="s">
        <v>198</v>
      </c>
      <c r="D18" s="138" t="s">
        <v>217</v>
      </c>
    </row>
    <row r="19" spans="1:4" x14ac:dyDescent="0.2">
      <c r="A19" s="142"/>
      <c r="B19" s="142"/>
      <c r="D19" s="138"/>
    </row>
    <row r="20" spans="1:4" x14ac:dyDescent="0.2">
      <c r="A20" s="143" t="s">
        <v>218</v>
      </c>
      <c r="B20" s="142" t="s">
        <v>219</v>
      </c>
      <c r="C20" s="137" t="s">
        <v>191</v>
      </c>
      <c r="D20" s="138" t="s">
        <v>222</v>
      </c>
    </row>
    <row r="21" spans="1:4" x14ac:dyDescent="0.2">
      <c r="A21" s="142"/>
      <c r="B21" s="142"/>
      <c r="C21" s="137" t="s">
        <v>220</v>
      </c>
      <c r="D21" s="138" t="s">
        <v>223</v>
      </c>
    </row>
    <row r="22" spans="1:4" x14ac:dyDescent="0.2">
      <c r="A22" s="142"/>
      <c r="B22" s="142"/>
      <c r="C22" s="137" t="s">
        <v>221</v>
      </c>
      <c r="D22" s="138" t="s">
        <v>224</v>
      </c>
    </row>
    <row r="23" spans="1:4" x14ac:dyDescent="0.2">
      <c r="A23" s="142"/>
      <c r="B23" s="142"/>
      <c r="C23" s="137" t="s">
        <v>208</v>
      </c>
      <c r="D23" s="138" t="s">
        <v>225</v>
      </c>
    </row>
    <row r="24" spans="1:4" x14ac:dyDescent="0.2">
      <c r="A24" s="142"/>
      <c r="B24" s="142"/>
      <c r="C24" s="137" t="s">
        <v>226</v>
      </c>
      <c r="D24" s="138" t="s">
        <v>227</v>
      </c>
    </row>
    <row r="25" spans="1:4" x14ac:dyDescent="0.2">
      <c r="A25" s="142"/>
      <c r="B25" s="142"/>
      <c r="C25" s="137" t="s">
        <v>228</v>
      </c>
      <c r="D25" s="138" t="s">
        <v>229</v>
      </c>
    </row>
    <row r="26" spans="1:4" x14ac:dyDescent="0.2">
      <c r="A26" s="142"/>
      <c r="B26" s="142"/>
      <c r="C26" s="137" t="s">
        <v>230</v>
      </c>
      <c r="D26" s="138" t="s">
        <v>231</v>
      </c>
    </row>
    <row r="27" spans="1:4" x14ac:dyDescent="0.2">
      <c r="A27" s="142"/>
      <c r="B27" s="142"/>
      <c r="C27" s="137" t="s">
        <v>232</v>
      </c>
      <c r="D27" s="138" t="s">
        <v>233</v>
      </c>
    </row>
    <row r="28" spans="1:4" x14ac:dyDescent="0.2">
      <c r="A28" s="142"/>
      <c r="B28" s="142"/>
      <c r="C28" s="137" t="s">
        <v>234</v>
      </c>
      <c r="D28" s="138" t="s">
        <v>235</v>
      </c>
    </row>
    <row r="29" spans="1:4" x14ac:dyDescent="0.2">
      <c r="A29" s="142"/>
      <c r="B29" s="142"/>
      <c r="D29" s="138"/>
    </row>
    <row r="30" spans="1:4" x14ac:dyDescent="0.2">
      <c r="A30" s="142"/>
      <c r="B30" s="142"/>
      <c r="D30" s="138"/>
    </row>
    <row r="31" spans="1:4" x14ac:dyDescent="0.2">
      <c r="A31" s="142"/>
      <c r="B31" s="142"/>
      <c r="D31" s="138"/>
    </row>
    <row r="32" spans="1:4" x14ac:dyDescent="0.2">
      <c r="A32" s="143" t="s">
        <v>236</v>
      </c>
      <c r="B32" s="142" t="s">
        <v>237</v>
      </c>
      <c r="C32" s="137" t="s">
        <v>184</v>
      </c>
      <c r="D32" s="138" t="s">
        <v>238</v>
      </c>
    </row>
    <row r="33" spans="1:4" x14ac:dyDescent="0.2">
      <c r="A33" s="142"/>
      <c r="B33" s="142"/>
      <c r="D33" s="138"/>
    </row>
    <row r="34" spans="1:4" x14ac:dyDescent="0.2">
      <c r="A34" s="142"/>
      <c r="B34" s="142"/>
      <c r="D34" s="138"/>
    </row>
    <row r="35" spans="1:4" x14ac:dyDescent="0.2">
      <c r="A35" s="143" t="s">
        <v>239</v>
      </c>
      <c r="B35" s="142" t="s">
        <v>240</v>
      </c>
      <c r="C35" s="137" t="s">
        <v>242</v>
      </c>
      <c r="D35" s="138" t="s">
        <v>243</v>
      </c>
    </row>
    <row r="36" spans="1:4" x14ac:dyDescent="0.2">
      <c r="A36" s="142"/>
      <c r="B36" s="142" t="s">
        <v>241</v>
      </c>
      <c r="C36" s="137" t="s">
        <v>244</v>
      </c>
      <c r="D36" s="138" t="s">
        <v>245</v>
      </c>
    </row>
    <row r="37" spans="1:4" x14ac:dyDescent="0.2">
      <c r="A37" s="144"/>
      <c r="B37" s="144"/>
      <c r="C37" s="139"/>
      <c r="D37" s="140"/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C818A-B70F-409B-8D69-EADF074324E1}">
  <sheetPr>
    <tabColor rgb="FF92D050"/>
  </sheetPr>
  <dimension ref="A1:H24"/>
  <sheetViews>
    <sheetView view="pageBreakPreview" topLeftCell="A5" zoomScaleNormal="100" zoomScaleSheetLayoutView="100" workbookViewId="0">
      <selection activeCell="D13" sqref="D13"/>
    </sheetView>
  </sheetViews>
  <sheetFormatPr baseColWidth="10" defaultRowHeight="12.75" x14ac:dyDescent="0.2"/>
  <cols>
    <col min="1" max="1" width="5.85546875" style="1" customWidth="1"/>
    <col min="2" max="2" width="24.28515625" style="167" customWidth="1"/>
    <col min="3" max="3" width="6.7109375" style="1" customWidth="1"/>
    <col min="4" max="4" width="23.28515625" style="1" customWidth="1"/>
    <col min="5" max="5" width="6.7109375" style="1" customWidth="1"/>
    <col min="6" max="6" width="25.140625" style="1" customWidth="1"/>
    <col min="7" max="7" width="6.7109375" style="1" customWidth="1"/>
    <col min="8" max="8" width="29.5703125" style="1" customWidth="1"/>
  </cols>
  <sheetData>
    <row r="1" spans="1:8" x14ac:dyDescent="0.2">
      <c r="A1" s="195" t="s">
        <v>2</v>
      </c>
      <c r="B1" s="232" t="s">
        <v>3</v>
      </c>
      <c r="C1" s="195" t="s">
        <v>2</v>
      </c>
      <c r="D1" s="198" t="s">
        <v>3</v>
      </c>
      <c r="E1" s="195" t="s">
        <v>2</v>
      </c>
      <c r="F1" s="198" t="s">
        <v>3</v>
      </c>
      <c r="G1" s="195" t="s">
        <v>2</v>
      </c>
      <c r="H1" s="198" t="s">
        <v>3</v>
      </c>
    </row>
    <row r="2" spans="1:8" x14ac:dyDescent="0.2">
      <c r="A2" s="196"/>
      <c r="B2" s="233"/>
      <c r="C2" s="196"/>
      <c r="D2" s="199"/>
      <c r="E2" s="196"/>
      <c r="F2" s="199"/>
      <c r="G2" s="196"/>
      <c r="H2" s="199"/>
    </row>
    <row r="3" spans="1:8" ht="3.75" customHeight="1" x14ac:dyDescent="0.2">
      <c r="A3" s="197"/>
      <c r="B3" s="234"/>
      <c r="C3" s="197"/>
      <c r="D3" s="200"/>
      <c r="E3" s="197"/>
      <c r="F3" s="200"/>
      <c r="G3" s="197"/>
      <c r="H3" s="200"/>
    </row>
    <row r="4" spans="1:8" ht="6" hidden="1" customHeight="1" x14ac:dyDescent="0.2">
      <c r="A4" s="56"/>
      <c r="B4" s="168"/>
      <c r="C4" s="7"/>
      <c r="D4" s="8"/>
      <c r="E4" s="7"/>
      <c r="F4" s="8"/>
      <c r="G4" s="56"/>
      <c r="H4" s="57"/>
    </row>
    <row r="5" spans="1:8" ht="31.5" customHeight="1" x14ac:dyDescent="0.2">
      <c r="A5" s="18" t="s">
        <v>25</v>
      </c>
      <c r="B5" s="162" t="s">
        <v>72</v>
      </c>
      <c r="C5" s="18" t="s">
        <v>25</v>
      </c>
      <c r="D5" s="18" t="s">
        <v>26</v>
      </c>
      <c r="E5" s="18" t="s">
        <v>25</v>
      </c>
      <c r="F5" s="18" t="s">
        <v>110</v>
      </c>
      <c r="G5" s="18" t="s">
        <v>25</v>
      </c>
      <c r="H5" s="162" t="s">
        <v>52</v>
      </c>
    </row>
    <row r="6" spans="1:8" ht="36.75" customHeight="1" x14ac:dyDescent="0.2">
      <c r="A6" s="21" t="s">
        <v>27</v>
      </c>
      <c r="B6" s="163" t="s">
        <v>73</v>
      </c>
      <c r="C6" s="21" t="s">
        <v>27</v>
      </c>
      <c r="D6" s="8" t="s">
        <v>28</v>
      </c>
      <c r="E6" s="21" t="s">
        <v>27</v>
      </c>
      <c r="F6" s="8" t="s">
        <v>111</v>
      </c>
      <c r="G6" s="21" t="s">
        <v>27</v>
      </c>
      <c r="H6" s="163" t="s">
        <v>53</v>
      </c>
    </row>
    <row r="7" spans="1:8" ht="34.5" customHeight="1" x14ac:dyDescent="0.2">
      <c r="A7" s="21" t="s">
        <v>30</v>
      </c>
      <c r="B7" s="163" t="s">
        <v>75</v>
      </c>
      <c r="C7" s="21" t="s">
        <v>30</v>
      </c>
      <c r="D7" s="8" t="s">
        <v>31</v>
      </c>
      <c r="E7" s="21" t="s">
        <v>30</v>
      </c>
      <c r="F7" s="8" t="s">
        <v>112</v>
      </c>
      <c r="G7" s="21"/>
      <c r="H7" s="163"/>
    </row>
    <row r="8" spans="1:8" ht="25.5" x14ac:dyDescent="0.2">
      <c r="A8" s="21" t="s">
        <v>77</v>
      </c>
      <c r="B8" s="163" t="s">
        <v>78</v>
      </c>
      <c r="C8" s="21"/>
      <c r="D8" s="8"/>
      <c r="E8" s="21"/>
      <c r="F8" s="8"/>
      <c r="G8" s="23" t="s">
        <v>33</v>
      </c>
      <c r="H8" s="162" t="s">
        <v>55</v>
      </c>
    </row>
    <row r="9" spans="1:8" ht="21" customHeight="1" x14ac:dyDescent="0.2">
      <c r="A9" s="21"/>
      <c r="B9" s="163"/>
      <c r="C9" s="23" t="s">
        <v>33</v>
      </c>
      <c r="D9" s="18" t="s">
        <v>34</v>
      </c>
      <c r="E9" s="23" t="s">
        <v>33</v>
      </c>
      <c r="F9" s="18" t="s">
        <v>113</v>
      </c>
      <c r="G9" s="7" t="s">
        <v>35</v>
      </c>
      <c r="H9" s="164" t="s">
        <v>56</v>
      </c>
    </row>
    <row r="10" spans="1:8" ht="33.75" x14ac:dyDescent="0.2">
      <c r="A10" s="23" t="s">
        <v>33</v>
      </c>
      <c r="B10" s="162" t="s">
        <v>182</v>
      </c>
      <c r="C10" s="7" t="s">
        <v>35</v>
      </c>
      <c r="D10" s="24" t="s">
        <v>36</v>
      </c>
      <c r="E10" s="7" t="s">
        <v>35</v>
      </c>
      <c r="F10" s="24" t="s">
        <v>114</v>
      </c>
      <c r="G10" s="7" t="s">
        <v>38</v>
      </c>
      <c r="H10" s="164" t="s">
        <v>58</v>
      </c>
    </row>
    <row r="11" spans="1:8" ht="38.25" x14ac:dyDescent="0.2">
      <c r="A11" s="7" t="s">
        <v>35</v>
      </c>
      <c r="B11" s="164" t="s">
        <v>79</v>
      </c>
      <c r="C11" s="7" t="s">
        <v>38</v>
      </c>
      <c r="D11" s="24" t="s">
        <v>39</v>
      </c>
      <c r="E11" s="7" t="s">
        <v>38</v>
      </c>
      <c r="F11" s="24" t="s">
        <v>116</v>
      </c>
      <c r="G11" s="7" t="s">
        <v>60</v>
      </c>
      <c r="H11" s="164" t="s">
        <v>61</v>
      </c>
    </row>
    <row r="12" spans="1:8" ht="29.25" customHeight="1" x14ac:dyDescent="0.2">
      <c r="A12" s="7" t="s">
        <v>38</v>
      </c>
      <c r="B12" s="164" t="s">
        <v>81</v>
      </c>
      <c r="C12" s="7"/>
      <c r="D12" s="24"/>
      <c r="E12" s="21"/>
      <c r="F12" s="8"/>
      <c r="G12" s="7" t="s">
        <v>62</v>
      </c>
      <c r="H12" s="164" t="s">
        <v>63</v>
      </c>
    </row>
    <row r="13" spans="1:8" ht="33.75" customHeight="1" x14ac:dyDescent="0.2">
      <c r="A13" s="104"/>
      <c r="B13" s="169"/>
      <c r="C13" s="23" t="s">
        <v>40</v>
      </c>
      <c r="D13" s="26" t="s">
        <v>41</v>
      </c>
      <c r="E13" s="23" t="s">
        <v>40</v>
      </c>
      <c r="F13" s="26" t="s">
        <v>117</v>
      </c>
      <c r="G13" s="7" t="s">
        <v>64</v>
      </c>
      <c r="H13" s="164" t="s">
        <v>65</v>
      </c>
    </row>
    <row r="14" spans="1:8" ht="33.75" x14ac:dyDescent="0.2">
      <c r="A14" s="23" t="s">
        <v>40</v>
      </c>
      <c r="B14" s="165" t="s">
        <v>83</v>
      </c>
      <c r="C14" s="7" t="s">
        <v>42</v>
      </c>
      <c r="D14" s="24" t="s">
        <v>43</v>
      </c>
      <c r="E14" s="7" t="s">
        <v>42</v>
      </c>
      <c r="F14" s="24" t="s">
        <v>118</v>
      </c>
      <c r="G14" s="7" t="s">
        <v>66</v>
      </c>
      <c r="H14" s="164" t="s">
        <v>67</v>
      </c>
    </row>
    <row r="15" spans="1:8" ht="33.75" x14ac:dyDescent="0.2">
      <c r="A15" s="7" t="s">
        <v>42</v>
      </c>
      <c r="B15" s="164" t="s">
        <v>84</v>
      </c>
      <c r="C15" s="7" t="s">
        <v>47</v>
      </c>
      <c r="D15" s="24" t="s">
        <v>45</v>
      </c>
      <c r="E15" s="7" t="s">
        <v>47</v>
      </c>
      <c r="F15" s="24" t="s">
        <v>119</v>
      </c>
      <c r="G15" s="7"/>
      <c r="H15" s="163"/>
    </row>
    <row r="16" spans="1:8" ht="39.75" customHeight="1" x14ac:dyDescent="0.2">
      <c r="A16" s="7" t="s">
        <v>47</v>
      </c>
      <c r="B16" s="164" t="s">
        <v>86</v>
      </c>
      <c r="C16" s="32"/>
      <c r="D16" s="33"/>
      <c r="E16" s="104" t="s">
        <v>88</v>
      </c>
      <c r="F16" s="24" t="s">
        <v>121</v>
      </c>
      <c r="G16" s="23" t="s">
        <v>40</v>
      </c>
      <c r="H16" s="165" t="s">
        <v>68</v>
      </c>
    </row>
    <row r="17" spans="1:8" ht="24.75" customHeight="1" x14ac:dyDescent="0.2">
      <c r="A17" s="7" t="s">
        <v>88</v>
      </c>
      <c r="B17" s="164" t="s">
        <v>89</v>
      </c>
      <c r="C17" s="44"/>
      <c r="D17" s="45"/>
      <c r="E17" s="79"/>
      <c r="F17" s="33"/>
      <c r="G17" s="7" t="s">
        <v>42</v>
      </c>
      <c r="H17" s="164" t="s">
        <v>69</v>
      </c>
    </row>
    <row r="18" spans="1:8" ht="25.5" x14ac:dyDescent="0.2">
      <c r="A18" s="7"/>
      <c r="B18" s="164"/>
      <c r="C18" s="44"/>
      <c r="D18" s="45"/>
      <c r="E18" s="44"/>
      <c r="F18" s="45"/>
      <c r="G18" s="7" t="s">
        <v>47</v>
      </c>
      <c r="H18" s="164" t="s">
        <v>70</v>
      </c>
    </row>
    <row r="19" spans="1:8" ht="34.5" customHeight="1" x14ac:dyDescent="0.2">
      <c r="A19" s="106" t="s">
        <v>90</v>
      </c>
      <c r="B19" s="170" t="s">
        <v>91</v>
      </c>
      <c r="C19" s="44"/>
      <c r="D19" s="45"/>
      <c r="E19" s="44"/>
      <c r="F19" s="45"/>
      <c r="G19" s="79"/>
      <c r="H19" s="166"/>
    </row>
    <row r="20" spans="1:8" ht="29.25" customHeight="1" x14ac:dyDescent="0.2">
      <c r="A20" s="104" t="s">
        <v>92</v>
      </c>
      <c r="B20" s="164" t="s">
        <v>183</v>
      </c>
      <c r="C20" s="44"/>
      <c r="E20" s="44"/>
      <c r="F20" s="45"/>
      <c r="G20" s="44"/>
      <c r="H20" s="45"/>
    </row>
    <row r="21" spans="1:8" ht="15" x14ac:dyDescent="0.25">
      <c r="A21" s="79"/>
      <c r="B21" s="166"/>
      <c r="D21" s="53"/>
      <c r="E21" s="44"/>
      <c r="G21" s="44"/>
      <c r="H21" s="45"/>
    </row>
    <row r="22" spans="1:8" ht="15" x14ac:dyDescent="0.25">
      <c r="A22" s="44"/>
      <c r="B22" s="171"/>
      <c r="F22" s="53"/>
      <c r="G22" s="44"/>
      <c r="H22" s="45"/>
    </row>
    <row r="23" spans="1:8" x14ac:dyDescent="0.2">
      <c r="A23" s="44"/>
      <c r="G23" s="44"/>
    </row>
    <row r="24" spans="1:8" ht="15" x14ac:dyDescent="0.25">
      <c r="B24" s="172"/>
      <c r="H24" s="53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I37"/>
  <sheetViews>
    <sheetView showRuler="0" view="pageBreakPreview" topLeftCell="A4" zoomScaleNormal="100" zoomScaleSheetLayoutView="100" zoomScalePageLayoutView="81" workbookViewId="0">
      <selection activeCell="B17" sqref="B17"/>
    </sheetView>
  </sheetViews>
  <sheetFormatPr baseColWidth="10" defaultRowHeight="12.75" x14ac:dyDescent="0.2"/>
  <cols>
    <col min="1" max="1" width="6.7109375" style="1" customWidth="1"/>
    <col min="2" max="2" width="38" style="1" customWidth="1"/>
    <col min="3" max="3" width="7.140625" style="50" customWidth="1"/>
    <col min="4" max="4" width="5" style="50" customWidth="1"/>
    <col min="5" max="5" width="3.28515625" style="50" customWidth="1"/>
    <col min="6" max="6" width="3.42578125" style="51" customWidth="1"/>
    <col min="7" max="7" width="5.7109375" style="50" customWidth="1"/>
    <col min="8" max="8" width="5.140625" style="51" bestFit="1" customWidth="1"/>
    <col min="9" max="9" width="3.85546875" style="50" customWidth="1"/>
    <col min="10" max="10" width="5.140625" style="51" bestFit="1" customWidth="1"/>
    <col min="11" max="11" width="3.42578125" style="50" customWidth="1"/>
    <col min="12" max="12" width="3.5703125" style="51" customWidth="1"/>
    <col min="13" max="13" width="3.28515625" style="50" customWidth="1"/>
    <col min="14" max="14" width="3.85546875" style="51" customWidth="1"/>
    <col min="15" max="15" width="4" style="50" customWidth="1"/>
    <col min="16" max="16" width="4.42578125" style="51" customWidth="1"/>
    <col min="17" max="17" width="3.42578125" style="50" customWidth="1"/>
    <col min="18" max="18" width="3" style="51" customWidth="1"/>
    <col min="19" max="19" width="5.7109375" style="50" customWidth="1"/>
    <col min="20" max="20" width="3.42578125" style="52" customWidth="1"/>
    <col min="21" max="21" width="4" style="50" customWidth="1"/>
    <col min="22" max="22" width="5" style="52" customWidth="1"/>
    <col min="23" max="23" width="4.28515625" style="50" customWidth="1"/>
    <col min="24" max="24" width="4.285156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4.42578125" style="1" customWidth="1"/>
    <col min="30" max="30" width="4.7109375" style="1" customWidth="1"/>
    <col min="31" max="31" width="5.85546875" style="1" customWidth="1"/>
    <col min="32" max="32" width="7.42578125" style="1" customWidth="1"/>
    <col min="33" max="33" width="11.42578125" style="1" customWidth="1"/>
    <col min="34" max="34" width="2.140625" style="1" customWidth="1"/>
    <col min="35" max="16384" width="11.42578125" style="1"/>
  </cols>
  <sheetData>
    <row r="1" spans="1:35" ht="28.5" customHeight="1" x14ac:dyDescent="0.25">
      <c r="A1" s="206" t="s">
        <v>0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</row>
    <row r="2" spans="1:35" ht="30" customHeight="1" x14ac:dyDescent="0.2">
      <c r="A2" s="219" t="s">
        <v>49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20" t="s">
        <v>48</v>
      </c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2"/>
      <c r="M4" s="223" t="s">
        <v>1</v>
      </c>
      <c r="N4" s="223"/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3"/>
      <c r="AA4" s="223"/>
      <c r="AB4" s="223"/>
      <c r="AC4" s="223"/>
      <c r="AD4" s="223"/>
      <c r="AE4" s="223"/>
      <c r="AF4" s="223"/>
      <c r="AG4" s="224"/>
    </row>
    <row r="5" spans="1:35" ht="15.75" customHeight="1" x14ac:dyDescent="0.2">
      <c r="A5" s="225" t="s">
        <v>193</v>
      </c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6"/>
      <c r="AB5" s="226"/>
      <c r="AC5" s="226"/>
      <c r="AD5" s="226"/>
      <c r="AE5" s="226"/>
      <c r="AF5" s="226"/>
      <c r="AG5" s="227"/>
    </row>
    <row r="6" spans="1:35" ht="12.75" customHeight="1" x14ac:dyDescent="0.2">
      <c r="A6" s="217"/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7"/>
    </row>
    <row r="7" spans="1:35" s="3" customFormat="1" ht="13.5" customHeight="1" x14ac:dyDescent="0.2">
      <c r="A7" s="195" t="s">
        <v>2</v>
      </c>
      <c r="B7" s="198" t="s">
        <v>3</v>
      </c>
      <c r="C7" s="201" t="s">
        <v>4</v>
      </c>
      <c r="D7" s="201" t="s">
        <v>5</v>
      </c>
      <c r="E7" s="204" t="s">
        <v>6</v>
      </c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191" t="s">
        <v>7</v>
      </c>
      <c r="AD7" s="191"/>
      <c r="AE7" s="191" t="s">
        <v>8</v>
      </c>
      <c r="AF7" s="191" t="s">
        <v>9</v>
      </c>
      <c r="AG7" s="192" t="s">
        <v>10</v>
      </c>
    </row>
    <row r="8" spans="1:35" s="3" customFormat="1" ht="15.75" customHeight="1" x14ac:dyDescent="0.2">
      <c r="A8" s="196"/>
      <c r="B8" s="199"/>
      <c r="C8" s="202"/>
      <c r="D8" s="202"/>
      <c r="E8" s="190" t="s">
        <v>11</v>
      </c>
      <c r="F8" s="190"/>
      <c r="G8" s="190" t="s">
        <v>12</v>
      </c>
      <c r="H8" s="190"/>
      <c r="I8" s="190" t="s">
        <v>13</v>
      </c>
      <c r="J8" s="190"/>
      <c r="K8" s="190" t="s">
        <v>14</v>
      </c>
      <c r="L8" s="190"/>
      <c r="M8" s="194" t="s">
        <v>15</v>
      </c>
      <c r="N8" s="190"/>
      <c r="O8" s="190" t="s">
        <v>16</v>
      </c>
      <c r="P8" s="190"/>
      <c r="Q8" s="190" t="s">
        <v>17</v>
      </c>
      <c r="R8" s="190"/>
      <c r="S8" s="190" t="s">
        <v>18</v>
      </c>
      <c r="T8" s="190"/>
      <c r="U8" s="190" t="s">
        <v>19</v>
      </c>
      <c r="V8" s="190"/>
      <c r="W8" s="190" t="s">
        <v>20</v>
      </c>
      <c r="X8" s="190"/>
      <c r="Y8" s="190" t="s">
        <v>21</v>
      </c>
      <c r="Z8" s="190"/>
      <c r="AA8" s="190" t="s">
        <v>22</v>
      </c>
      <c r="AB8" s="190"/>
      <c r="AC8" s="191"/>
      <c r="AD8" s="191"/>
      <c r="AE8" s="191"/>
      <c r="AF8" s="191"/>
      <c r="AG8" s="229"/>
    </row>
    <row r="9" spans="1:35" s="3" customFormat="1" ht="13.5" customHeight="1" x14ac:dyDescent="0.2">
      <c r="A9" s="197"/>
      <c r="B9" s="200"/>
      <c r="C9" s="203"/>
      <c r="D9" s="203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191"/>
      <c r="AF9" s="191"/>
      <c r="AG9" s="235"/>
    </row>
    <row r="10" spans="1:35" s="17" customFormat="1" ht="8.25" customHeight="1" x14ac:dyDescent="0.2">
      <c r="A10" s="174"/>
      <c r="B10" s="175"/>
      <c r="C10" s="9"/>
      <c r="D10" s="10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16"/>
    </row>
    <row r="11" spans="1:35" s="17" customFormat="1" ht="49.5" customHeight="1" x14ac:dyDescent="0.2">
      <c r="A11" s="176" t="s">
        <v>25</v>
      </c>
      <c r="B11" s="176" t="s">
        <v>26</v>
      </c>
      <c r="C11" s="9"/>
      <c r="D11" s="10"/>
      <c r="E11" s="11"/>
      <c r="F11" s="12"/>
      <c r="G11" s="1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9"/>
      <c r="AG11" s="20"/>
    </row>
    <row r="12" spans="1:35" s="17" customFormat="1" ht="44.25" customHeight="1" x14ac:dyDescent="0.2">
      <c r="A12" s="177" t="s">
        <v>27</v>
      </c>
      <c r="B12" s="175" t="s">
        <v>28</v>
      </c>
      <c r="C12" s="9" t="s">
        <v>29</v>
      </c>
      <c r="D12" s="10">
        <f>SUM(E12,G12,I12,K12,M12,O12,Q12,S12,U12,W12,Y12,AA12)</f>
        <v>462</v>
      </c>
      <c r="E12" s="11">
        <v>68</v>
      </c>
      <c r="F12" s="12"/>
      <c r="G12" s="11">
        <v>0</v>
      </c>
      <c r="H12" s="12"/>
      <c r="I12" s="11">
        <v>0</v>
      </c>
      <c r="J12" s="12"/>
      <c r="K12" s="11">
        <v>0</v>
      </c>
      <c r="L12" s="12"/>
      <c r="M12" s="11">
        <v>68</v>
      </c>
      <c r="N12" s="12"/>
      <c r="O12" s="11">
        <v>0</v>
      </c>
      <c r="P12" s="12"/>
      <c r="Q12" s="11">
        <v>326</v>
      </c>
      <c r="R12" s="12"/>
      <c r="S12" s="11">
        <v>0</v>
      </c>
      <c r="T12" s="12"/>
      <c r="U12" s="11">
        <v>0</v>
      </c>
      <c r="V12" s="12"/>
      <c r="W12" s="11">
        <v>0</v>
      </c>
      <c r="X12" s="12"/>
      <c r="Y12" s="11">
        <v>0</v>
      </c>
      <c r="Z12" s="12"/>
      <c r="AA12" s="11">
        <v>0</v>
      </c>
      <c r="AB12" s="12"/>
      <c r="AC12" s="11">
        <f>E12+G12+I12+K12+M12+O12+Q12+S12+U12+W12+Y12+AA12</f>
        <v>462</v>
      </c>
      <c r="AD12" s="13">
        <f>F12+H12+J12+L12+N12+P12+R12+T12+V12+X12+Z12+AB12</f>
        <v>0</v>
      </c>
      <c r="AE12" s="14">
        <f>AD12/AC12</f>
        <v>0</v>
      </c>
      <c r="AF12" s="19">
        <f>100%-AE12</f>
        <v>1</v>
      </c>
      <c r="AG12" s="22"/>
      <c r="AI12" s="55"/>
    </row>
    <row r="13" spans="1:35" s="17" customFormat="1" ht="48" customHeight="1" x14ac:dyDescent="0.2">
      <c r="A13" s="177" t="s">
        <v>30</v>
      </c>
      <c r="B13" s="175" t="s">
        <v>31</v>
      </c>
      <c r="C13" s="9" t="s">
        <v>32</v>
      </c>
      <c r="D13" s="10">
        <f>SUM(E13,G13,I13,K13,M13,O13,Q13,S13,U13,W13,Y13,AA13)</f>
        <v>27</v>
      </c>
      <c r="E13" s="11">
        <v>3</v>
      </c>
      <c r="F13" s="12">
        <v>1</v>
      </c>
      <c r="G13" s="11">
        <v>2</v>
      </c>
      <c r="H13" s="12">
        <v>0</v>
      </c>
      <c r="I13" s="11">
        <v>2</v>
      </c>
      <c r="J13" s="12">
        <v>2</v>
      </c>
      <c r="K13" s="11">
        <v>2</v>
      </c>
      <c r="L13" s="12">
        <v>1</v>
      </c>
      <c r="M13" s="11">
        <v>2</v>
      </c>
      <c r="N13" s="12">
        <v>1</v>
      </c>
      <c r="O13" s="11">
        <v>2</v>
      </c>
      <c r="P13" s="12">
        <v>3</v>
      </c>
      <c r="Q13" s="11">
        <v>4</v>
      </c>
      <c r="R13" s="12">
        <v>4</v>
      </c>
      <c r="S13" s="11">
        <v>2</v>
      </c>
      <c r="T13" s="12">
        <v>0</v>
      </c>
      <c r="U13" s="11">
        <v>2</v>
      </c>
      <c r="V13" s="12">
        <v>0</v>
      </c>
      <c r="W13" s="11">
        <v>2</v>
      </c>
      <c r="X13" s="12">
        <v>0</v>
      </c>
      <c r="Y13" s="11">
        <v>2</v>
      </c>
      <c r="Z13" s="12">
        <v>0</v>
      </c>
      <c r="AA13" s="11">
        <v>2</v>
      </c>
      <c r="AB13" s="12">
        <v>0</v>
      </c>
      <c r="AC13" s="11">
        <f t="shared" ref="AC13:AD21" si="0">E13+G13+I13+K13+M13+O13+Q13+S13+U13+W13+Y13+AA13</f>
        <v>27</v>
      </c>
      <c r="AD13" s="13">
        <f t="shared" si="0"/>
        <v>12</v>
      </c>
      <c r="AE13" s="14">
        <f t="shared" ref="AE13:AE21" si="1">AD13/AC13</f>
        <v>0.44444444444444442</v>
      </c>
      <c r="AF13" s="19">
        <f t="shared" ref="AF13:AF21" si="2">100%-AE13</f>
        <v>0.55555555555555558</v>
      </c>
      <c r="AG13" s="22"/>
      <c r="AI13" s="55"/>
    </row>
    <row r="14" spans="1:35" s="17" customFormat="1" ht="6.75" customHeight="1" x14ac:dyDescent="0.2">
      <c r="A14" s="177"/>
      <c r="B14" s="175"/>
      <c r="C14" s="9"/>
      <c r="D14" s="10"/>
      <c r="E14" s="11"/>
      <c r="F14" s="12"/>
      <c r="G14" s="11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9"/>
      <c r="AG14" s="22"/>
      <c r="AI14" s="55"/>
    </row>
    <row r="15" spans="1:35" s="17" customFormat="1" ht="36.75" customHeight="1" x14ac:dyDescent="0.2">
      <c r="A15" s="178" t="s">
        <v>33</v>
      </c>
      <c r="B15" s="176" t="s">
        <v>34</v>
      </c>
      <c r="C15" s="9"/>
      <c r="D15" s="10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9"/>
      <c r="AG15" s="22"/>
      <c r="AI15" s="55"/>
    </row>
    <row r="16" spans="1:35" s="17" customFormat="1" ht="49.5" customHeight="1" x14ac:dyDescent="0.2">
      <c r="A16" s="174" t="s">
        <v>35</v>
      </c>
      <c r="B16" s="179" t="s">
        <v>36</v>
      </c>
      <c r="C16" s="25" t="s">
        <v>37</v>
      </c>
      <c r="D16" s="10">
        <f>SUM(E16,G16,I16,K16,M16,O16,Q16,S16,U16,W16,Y16,AA16)</f>
        <v>20</v>
      </c>
      <c r="E16" s="11">
        <v>1</v>
      </c>
      <c r="F16" s="12">
        <v>0</v>
      </c>
      <c r="G16" s="11">
        <v>2</v>
      </c>
      <c r="H16" s="12">
        <v>1</v>
      </c>
      <c r="I16" s="11">
        <v>1</v>
      </c>
      <c r="J16" s="12">
        <v>0</v>
      </c>
      <c r="K16" s="11">
        <v>4</v>
      </c>
      <c r="L16" s="12">
        <v>0</v>
      </c>
      <c r="M16" s="11">
        <v>1</v>
      </c>
      <c r="N16" s="12">
        <v>0</v>
      </c>
      <c r="O16" s="11">
        <v>2</v>
      </c>
      <c r="P16" s="12">
        <v>0</v>
      </c>
      <c r="Q16" s="11">
        <v>1</v>
      </c>
      <c r="R16" s="12">
        <v>0</v>
      </c>
      <c r="S16" s="11">
        <v>3</v>
      </c>
      <c r="T16" s="12">
        <v>0</v>
      </c>
      <c r="U16" s="11">
        <v>1</v>
      </c>
      <c r="V16" s="12">
        <v>0</v>
      </c>
      <c r="W16" s="11">
        <v>1</v>
      </c>
      <c r="X16" s="12">
        <v>0</v>
      </c>
      <c r="Y16" s="11">
        <v>2</v>
      </c>
      <c r="Z16" s="12">
        <v>0</v>
      </c>
      <c r="AA16" s="11">
        <v>1</v>
      </c>
      <c r="AB16" s="12">
        <v>0</v>
      </c>
      <c r="AC16" s="11">
        <f t="shared" si="0"/>
        <v>20</v>
      </c>
      <c r="AD16" s="13">
        <f t="shared" si="0"/>
        <v>1</v>
      </c>
      <c r="AE16" s="14">
        <f t="shared" si="1"/>
        <v>0.05</v>
      </c>
      <c r="AF16" s="19">
        <f t="shared" si="2"/>
        <v>0.95</v>
      </c>
      <c r="AG16" s="22"/>
      <c r="AI16" s="55"/>
    </row>
    <row r="17" spans="1:35" s="17" customFormat="1" ht="56.25" customHeight="1" x14ac:dyDescent="0.2">
      <c r="A17" s="174" t="s">
        <v>38</v>
      </c>
      <c r="B17" s="179" t="s">
        <v>39</v>
      </c>
      <c r="C17" s="9" t="s">
        <v>32</v>
      </c>
      <c r="D17" s="10">
        <f>SUM(E17,G17,I17,K17,M17,O17,Q17,S17,U17,W17,Y17,AA17)</f>
        <v>8</v>
      </c>
      <c r="E17" s="11">
        <v>1</v>
      </c>
      <c r="F17" s="12">
        <v>1</v>
      </c>
      <c r="G17" s="11">
        <v>0</v>
      </c>
      <c r="H17" s="12">
        <v>1</v>
      </c>
      <c r="I17" s="11">
        <v>1</v>
      </c>
      <c r="J17" s="12">
        <v>1</v>
      </c>
      <c r="K17" s="11">
        <v>1</v>
      </c>
      <c r="L17" s="12">
        <v>1</v>
      </c>
      <c r="M17" s="11">
        <v>1</v>
      </c>
      <c r="N17" s="12">
        <v>0</v>
      </c>
      <c r="O17" s="11">
        <v>2</v>
      </c>
      <c r="P17" s="12">
        <v>0</v>
      </c>
      <c r="Q17" s="11">
        <v>0</v>
      </c>
      <c r="R17" s="12">
        <v>1</v>
      </c>
      <c r="S17" s="11">
        <v>1</v>
      </c>
      <c r="T17" s="12">
        <v>0</v>
      </c>
      <c r="U17" s="11">
        <v>0</v>
      </c>
      <c r="V17" s="12">
        <v>0</v>
      </c>
      <c r="W17" s="11">
        <v>1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8</v>
      </c>
      <c r="AD17" s="13">
        <f t="shared" si="0"/>
        <v>5</v>
      </c>
      <c r="AE17" s="14">
        <f t="shared" si="1"/>
        <v>0.625</v>
      </c>
      <c r="AF17" s="19">
        <f t="shared" si="2"/>
        <v>0.375</v>
      </c>
      <c r="AG17" s="22"/>
      <c r="AI17" s="55"/>
    </row>
    <row r="18" spans="1:35" s="17" customFormat="1" ht="12.75" customHeight="1" x14ac:dyDescent="0.2">
      <c r="A18" s="174"/>
      <c r="B18" s="179"/>
      <c r="C18" s="25"/>
      <c r="D18" s="10"/>
      <c r="E18" s="11"/>
      <c r="F18" s="12"/>
      <c r="G18" s="11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9"/>
      <c r="AG18" s="22"/>
      <c r="AI18" s="55"/>
    </row>
    <row r="19" spans="1:35" s="17" customFormat="1" ht="51.75" customHeight="1" x14ac:dyDescent="0.2">
      <c r="A19" s="178" t="s">
        <v>40</v>
      </c>
      <c r="B19" s="180" t="s">
        <v>41</v>
      </c>
      <c r="C19" s="9"/>
      <c r="D19" s="10"/>
      <c r="E19" s="11"/>
      <c r="F19" s="13"/>
      <c r="G19" s="27"/>
      <c r="H19" s="28"/>
      <c r="I19" s="27"/>
      <c r="J19" s="28"/>
      <c r="K19" s="27"/>
      <c r="L19" s="29"/>
      <c r="M19" s="30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9"/>
      <c r="AG19" s="22"/>
      <c r="AI19" s="55"/>
    </row>
    <row r="20" spans="1:35" s="17" customFormat="1" ht="47.25" customHeight="1" x14ac:dyDescent="0.2">
      <c r="A20" s="174" t="s">
        <v>42</v>
      </c>
      <c r="B20" s="179" t="s">
        <v>43</v>
      </c>
      <c r="C20" s="31" t="s">
        <v>44</v>
      </c>
      <c r="D20" s="10">
        <f>SUM(E20,G20,I20,K20,M20,O20,Q20,S20,U20,W20,Y20,AA20)</f>
        <v>25</v>
      </c>
      <c r="E20" s="27">
        <v>2</v>
      </c>
      <c r="F20" s="29">
        <v>1</v>
      </c>
      <c r="G20" s="11">
        <v>2</v>
      </c>
      <c r="H20" s="12">
        <v>0</v>
      </c>
      <c r="I20" s="11">
        <v>2</v>
      </c>
      <c r="J20" s="12">
        <v>0</v>
      </c>
      <c r="K20" s="11">
        <v>3</v>
      </c>
      <c r="L20" s="12">
        <v>0</v>
      </c>
      <c r="M20" s="11">
        <v>2</v>
      </c>
      <c r="N20" s="12">
        <v>0</v>
      </c>
      <c r="O20" s="11">
        <v>2</v>
      </c>
      <c r="P20" s="12">
        <v>0</v>
      </c>
      <c r="Q20" s="11">
        <v>2</v>
      </c>
      <c r="R20" s="12">
        <v>0</v>
      </c>
      <c r="S20" s="11">
        <v>2</v>
      </c>
      <c r="T20" s="12">
        <v>0</v>
      </c>
      <c r="U20" s="11">
        <v>2</v>
      </c>
      <c r="V20" s="12">
        <v>0</v>
      </c>
      <c r="W20" s="11">
        <v>2</v>
      </c>
      <c r="X20" s="12">
        <v>0</v>
      </c>
      <c r="Y20" s="11">
        <v>2</v>
      </c>
      <c r="Z20" s="12">
        <v>0</v>
      </c>
      <c r="AA20" s="11">
        <v>2</v>
      </c>
      <c r="AB20" s="12">
        <v>0</v>
      </c>
      <c r="AC20" s="11">
        <f t="shared" si="0"/>
        <v>25</v>
      </c>
      <c r="AD20" s="13">
        <f t="shared" si="0"/>
        <v>1</v>
      </c>
      <c r="AE20" s="14">
        <f t="shared" si="1"/>
        <v>0.04</v>
      </c>
      <c r="AF20" s="19">
        <f t="shared" si="2"/>
        <v>0.96</v>
      </c>
      <c r="AG20" s="22"/>
      <c r="AI20" s="55"/>
    </row>
    <row r="21" spans="1:35" s="17" customFormat="1" ht="50.25" customHeight="1" x14ac:dyDescent="0.2">
      <c r="A21" s="174" t="s">
        <v>47</v>
      </c>
      <c r="B21" s="179" t="s">
        <v>45</v>
      </c>
      <c r="C21" s="31" t="s">
        <v>46</v>
      </c>
      <c r="D21" s="10">
        <f>SUM(E21,G21,I21,K21,M21,O21,Q21,S21,U21,W21,Y21,AA21)</f>
        <v>23</v>
      </c>
      <c r="E21" s="27">
        <v>2</v>
      </c>
      <c r="F21" s="29">
        <v>0</v>
      </c>
      <c r="G21" s="11">
        <v>2</v>
      </c>
      <c r="H21" s="12">
        <v>0</v>
      </c>
      <c r="I21" s="11">
        <v>2</v>
      </c>
      <c r="J21" s="12">
        <v>0</v>
      </c>
      <c r="K21" s="11">
        <v>2</v>
      </c>
      <c r="L21" s="12">
        <v>0</v>
      </c>
      <c r="M21" s="11">
        <v>2</v>
      </c>
      <c r="N21" s="12">
        <v>0</v>
      </c>
      <c r="O21" s="11">
        <v>2</v>
      </c>
      <c r="P21" s="12">
        <v>0</v>
      </c>
      <c r="Q21" s="11">
        <v>2</v>
      </c>
      <c r="R21" s="12">
        <v>0</v>
      </c>
      <c r="S21" s="11">
        <v>2</v>
      </c>
      <c r="T21" s="12">
        <v>0</v>
      </c>
      <c r="U21" s="11">
        <v>2</v>
      </c>
      <c r="V21" s="12">
        <v>0</v>
      </c>
      <c r="W21" s="11">
        <v>2</v>
      </c>
      <c r="X21" s="12">
        <v>0</v>
      </c>
      <c r="Y21" s="11">
        <v>2</v>
      </c>
      <c r="Z21" s="12">
        <v>0</v>
      </c>
      <c r="AA21" s="11">
        <v>1</v>
      </c>
      <c r="AB21" s="12">
        <v>0</v>
      </c>
      <c r="AC21" s="11">
        <f t="shared" si="0"/>
        <v>23</v>
      </c>
      <c r="AD21" s="13">
        <f t="shared" si="0"/>
        <v>0</v>
      </c>
      <c r="AE21" s="14">
        <f t="shared" si="1"/>
        <v>0</v>
      </c>
      <c r="AF21" s="19">
        <f t="shared" si="2"/>
        <v>1</v>
      </c>
      <c r="AG21" s="22"/>
      <c r="AI21" s="55"/>
    </row>
    <row r="22" spans="1:35" s="17" customFormat="1" ht="5.25" customHeight="1" x14ac:dyDescent="0.2">
      <c r="A22" s="186"/>
      <c r="B22" s="183"/>
      <c r="C22" s="34"/>
      <c r="D22" s="35"/>
      <c r="E22" s="35"/>
      <c r="F22" s="36"/>
      <c r="G22" s="37"/>
      <c r="H22" s="36"/>
      <c r="I22" s="37"/>
      <c r="J22" s="36"/>
      <c r="K22" s="37"/>
      <c r="L22" s="36"/>
      <c r="M22" s="37"/>
      <c r="N22" s="36"/>
      <c r="O22" s="37"/>
      <c r="P22" s="36"/>
      <c r="Q22" s="37"/>
      <c r="R22" s="36"/>
      <c r="S22" s="37"/>
      <c r="T22" s="36"/>
      <c r="U22" s="37"/>
      <c r="V22" s="36"/>
      <c r="W22" s="37"/>
      <c r="X22" s="36"/>
      <c r="Y22" s="37"/>
      <c r="Z22" s="36"/>
      <c r="AA22" s="38"/>
      <c r="AB22" s="39"/>
      <c r="AC22" s="35"/>
      <c r="AD22" s="40"/>
      <c r="AE22" s="41"/>
      <c r="AF22" s="42"/>
      <c r="AG22" s="43"/>
    </row>
    <row r="23" spans="1:35" ht="4.5" customHeight="1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5" ht="1.5" hidden="1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5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5" x14ac:dyDescent="0.2">
      <c r="A26" s="44"/>
    </row>
    <row r="27" spans="1:35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69" fitToHeight="0" orientation="landscape" horizontalDpi="360" verticalDpi="360" r:id="rId1"/>
  <headerFooter>
    <oddFooter>&amp;C&amp;P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4FDB3-A9B7-410A-B14B-0186814F8161}">
  <sheetPr>
    <tabColor rgb="FF00B050"/>
  </sheetPr>
  <dimension ref="A1:AG38"/>
  <sheetViews>
    <sheetView showRuler="0" view="pageBreakPreview" zoomScale="85" zoomScaleNormal="100" zoomScaleSheetLayoutView="85" zoomScalePageLayoutView="81" workbookViewId="0">
      <selection activeCell="B20" sqref="B20"/>
    </sheetView>
  </sheetViews>
  <sheetFormatPr baseColWidth="10" defaultRowHeight="12.75" x14ac:dyDescent="0.2"/>
  <cols>
    <col min="1" max="1" width="8" style="1" customWidth="1"/>
    <col min="2" max="2" width="39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6" t="s">
        <v>50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</row>
    <row r="2" spans="1:33" ht="24" customHeight="1" x14ac:dyDescent="0.2">
      <c r="A2" s="236" t="s">
        <v>49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6"/>
      <c r="X2" s="236"/>
      <c r="Y2" s="236"/>
      <c r="Z2" s="236"/>
      <c r="AA2" s="236"/>
      <c r="AB2" s="236"/>
      <c r="AC2" s="236"/>
      <c r="AD2" s="236"/>
      <c r="AE2" s="236"/>
      <c r="AF2" s="236"/>
      <c r="AG2" s="236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08" t="s">
        <v>172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10"/>
      <c r="M4" s="211" t="s">
        <v>109</v>
      </c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2"/>
    </row>
    <row r="5" spans="1:33" ht="15.75" customHeight="1" x14ac:dyDescent="0.2">
      <c r="A5" s="213" t="s">
        <v>178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4"/>
      <c r="AF5" s="214"/>
      <c r="AG5" s="215"/>
    </row>
    <row r="6" spans="1:33" ht="12.75" customHeight="1" x14ac:dyDescent="0.2">
      <c r="A6" s="216"/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8"/>
    </row>
    <row r="7" spans="1:33" s="3" customFormat="1" ht="13.5" customHeight="1" x14ac:dyDescent="0.2">
      <c r="A7" s="195" t="s">
        <v>2</v>
      </c>
      <c r="B7" s="198" t="s">
        <v>3</v>
      </c>
      <c r="C7" s="201" t="s">
        <v>4</v>
      </c>
      <c r="D7" s="201" t="s">
        <v>5</v>
      </c>
      <c r="E7" s="204" t="s">
        <v>6</v>
      </c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191" t="s">
        <v>7</v>
      </c>
      <c r="AD7" s="191"/>
      <c r="AE7" s="191" t="s">
        <v>8</v>
      </c>
      <c r="AF7" s="191" t="s">
        <v>9</v>
      </c>
      <c r="AG7" s="191" t="s">
        <v>10</v>
      </c>
    </row>
    <row r="8" spans="1:33" s="3" customFormat="1" ht="15.75" customHeight="1" x14ac:dyDescent="0.2">
      <c r="A8" s="196"/>
      <c r="B8" s="199"/>
      <c r="C8" s="202"/>
      <c r="D8" s="202"/>
      <c r="E8" s="190" t="s">
        <v>11</v>
      </c>
      <c r="F8" s="190"/>
      <c r="G8" s="190" t="s">
        <v>12</v>
      </c>
      <c r="H8" s="190"/>
      <c r="I8" s="190" t="s">
        <v>13</v>
      </c>
      <c r="J8" s="190"/>
      <c r="K8" s="190" t="s">
        <v>14</v>
      </c>
      <c r="L8" s="190"/>
      <c r="M8" s="194" t="s">
        <v>15</v>
      </c>
      <c r="N8" s="190"/>
      <c r="O8" s="190" t="s">
        <v>16</v>
      </c>
      <c r="P8" s="190"/>
      <c r="Q8" s="190" t="s">
        <v>17</v>
      </c>
      <c r="R8" s="190"/>
      <c r="S8" s="190" t="s">
        <v>18</v>
      </c>
      <c r="T8" s="190"/>
      <c r="U8" s="190" t="s">
        <v>19</v>
      </c>
      <c r="V8" s="190"/>
      <c r="W8" s="190" t="s">
        <v>20</v>
      </c>
      <c r="X8" s="190"/>
      <c r="Y8" s="190" t="s">
        <v>21</v>
      </c>
      <c r="Z8" s="190"/>
      <c r="AA8" s="190" t="s">
        <v>22</v>
      </c>
      <c r="AB8" s="190"/>
      <c r="AC8" s="191"/>
      <c r="AD8" s="191"/>
      <c r="AE8" s="191"/>
      <c r="AF8" s="191"/>
      <c r="AG8" s="191"/>
    </row>
    <row r="9" spans="1:33" s="3" customFormat="1" ht="13.5" customHeight="1" x14ac:dyDescent="0.2">
      <c r="A9" s="197"/>
      <c r="B9" s="200"/>
      <c r="C9" s="203"/>
      <c r="D9" s="203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191"/>
      <c r="AF9" s="191"/>
      <c r="AG9" s="192"/>
    </row>
    <row r="10" spans="1:33" s="17" customFormat="1" ht="18" customHeight="1" x14ac:dyDescent="0.2">
      <c r="A10" s="174"/>
      <c r="B10" s="175"/>
      <c r="C10" s="9"/>
      <c r="D10" s="10"/>
      <c r="E10" s="100"/>
      <c r="F10" s="12"/>
      <c r="G10" s="100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15"/>
      <c r="AG10" s="66"/>
    </row>
    <row r="11" spans="1:33" s="17" customFormat="1" ht="54.75" customHeight="1" x14ac:dyDescent="0.2">
      <c r="A11" s="176" t="s">
        <v>25</v>
      </c>
      <c r="B11" s="176" t="s">
        <v>110</v>
      </c>
      <c r="C11" s="9"/>
      <c r="D11" s="10"/>
      <c r="E11" s="100"/>
      <c r="F11" s="12"/>
      <c r="G11" s="100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15"/>
      <c r="AG11" s="75"/>
    </row>
    <row r="12" spans="1:33" s="17" customFormat="1" ht="39.75" customHeight="1" x14ac:dyDescent="0.2">
      <c r="A12" s="177" t="s">
        <v>27</v>
      </c>
      <c r="B12" s="175" t="s">
        <v>111</v>
      </c>
      <c r="C12" s="9" t="s">
        <v>37</v>
      </c>
      <c r="D12" s="10">
        <f>SUM(E12,G12,I12,K12,M12,O12,Q12,S12,U12,W12,Y12,AA12)</f>
        <v>4</v>
      </c>
      <c r="E12" s="11">
        <v>0</v>
      </c>
      <c r="F12" s="12">
        <v>1</v>
      </c>
      <c r="G12" s="9">
        <v>0</v>
      </c>
      <c r="H12" s="12">
        <v>0</v>
      </c>
      <c r="I12" s="11">
        <v>1</v>
      </c>
      <c r="J12" s="12">
        <v>1</v>
      </c>
      <c r="K12" s="11">
        <v>1</v>
      </c>
      <c r="L12" s="12">
        <v>0</v>
      </c>
      <c r="M12" s="11">
        <v>0</v>
      </c>
      <c r="N12" s="12">
        <v>0</v>
      </c>
      <c r="O12" s="11">
        <v>1</v>
      </c>
      <c r="P12" s="12">
        <v>1</v>
      </c>
      <c r="Q12" s="11">
        <v>1</v>
      </c>
      <c r="R12" s="12">
        <v>0</v>
      </c>
      <c r="S12" s="11">
        <v>0</v>
      </c>
      <c r="T12" s="12">
        <v>0</v>
      </c>
      <c r="U12" s="11">
        <v>0</v>
      </c>
      <c r="V12" s="12">
        <v>1</v>
      </c>
      <c r="W12" s="11">
        <v>0</v>
      </c>
      <c r="X12" s="12">
        <v>0</v>
      </c>
      <c r="Y12" s="11">
        <v>0</v>
      </c>
      <c r="Z12" s="12">
        <v>0</v>
      </c>
      <c r="AA12" s="11">
        <v>0</v>
      </c>
      <c r="AB12" s="12">
        <v>0</v>
      </c>
      <c r="AC12" s="11">
        <f>E12+G12+I12+K12+M12+O12+Q12+S12+U12+W12+Y12+AA12</f>
        <v>4</v>
      </c>
      <c r="AD12" s="13">
        <f>F12+H12+J12+L12+N12+P12+R12+T12+V12+X12+Z12+AB12</f>
        <v>4</v>
      </c>
      <c r="AE12" s="14">
        <f>AD12/AC12</f>
        <v>1</v>
      </c>
      <c r="AF12" s="115">
        <f>100%-AE12</f>
        <v>0</v>
      </c>
      <c r="AG12" s="75"/>
    </row>
    <row r="13" spans="1:33" s="17" customFormat="1" ht="39.75" customHeight="1" x14ac:dyDescent="0.2">
      <c r="A13" s="177" t="s">
        <v>30</v>
      </c>
      <c r="B13" s="175" t="s">
        <v>112</v>
      </c>
      <c r="C13" s="9" t="s">
        <v>37</v>
      </c>
      <c r="D13" s="10">
        <f>SUM(E13,G13,I13,K13,M13,O13,Q13,S13,U13,W13,Y13,AA13)</f>
        <v>4</v>
      </c>
      <c r="E13" s="11">
        <v>0</v>
      </c>
      <c r="F13" s="12">
        <v>1</v>
      </c>
      <c r="G13" s="9">
        <v>0</v>
      </c>
      <c r="H13" s="12">
        <v>0</v>
      </c>
      <c r="I13" s="11">
        <v>1</v>
      </c>
      <c r="J13" s="12">
        <v>0</v>
      </c>
      <c r="K13" s="11">
        <v>1</v>
      </c>
      <c r="L13" s="12">
        <v>0</v>
      </c>
      <c r="M13" s="11">
        <v>1</v>
      </c>
      <c r="N13" s="12">
        <v>0</v>
      </c>
      <c r="O13" s="11">
        <v>1</v>
      </c>
      <c r="P13" s="12">
        <v>0</v>
      </c>
      <c r="Q13" s="11">
        <v>0</v>
      </c>
      <c r="R13" s="12">
        <v>0</v>
      </c>
      <c r="S13" s="11">
        <v>0</v>
      </c>
      <c r="T13" s="12">
        <v>0</v>
      </c>
      <c r="U13" s="11">
        <v>0</v>
      </c>
      <c r="V13" s="12">
        <v>0</v>
      </c>
      <c r="W13" s="11">
        <v>0</v>
      </c>
      <c r="X13" s="12">
        <v>0</v>
      </c>
      <c r="Y13" s="11">
        <v>0</v>
      </c>
      <c r="Z13" s="12">
        <v>0</v>
      </c>
      <c r="AA13" s="11">
        <v>0</v>
      </c>
      <c r="AB13" s="12">
        <v>0</v>
      </c>
      <c r="AC13" s="11">
        <f t="shared" ref="AC13:AD22" si="0">E13+G13+I13+K13+M13+O13+Q13+S13+U13+W13+Y13+AA13</f>
        <v>4</v>
      </c>
      <c r="AD13" s="13">
        <f t="shared" si="0"/>
        <v>1</v>
      </c>
      <c r="AE13" s="14">
        <f t="shared" ref="AE13:AE22" si="1">AD13/AC13</f>
        <v>0.25</v>
      </c>
      <c r="AF13" s="115">
        <f t="shared" ref="AF13:AF22" si="2">100%-AE13</f>
        <v>0.75</v>
      </c>
      <c r="AG13" s="75"/>
    </row>
    <row r="14" spans="1:33" s="17" customFormat="1" ht="18" customHeight="1" x14ac:dyDescent="0.2">
      <c r="A14" s="177"/>
      <c r="B14" s="175"/>
      <c r="C14" s="9"/>
      <c r="D14" s="10"/>
      <c r="E14" s="11"/>
      <c r="F14" s="12"/>
      <c r="G14" s="9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15"/>
      <c r="AG14" s="75"/>
    </row>
    <row r="15" spans="1:33" s="17" customFormat="1" ht="54.75" customHeight="1" x14ac:dyDescent="0.2">
      <c r="A15" s="178" t="s">
        <v>33</v>
      </c>
      <c r="B15" s="176" t="s">
        <v>113</v>
      </c>
      <c r="C15" s="9"/>
      <c r="D15" s="10"/>
      <c r="E15" s="30"/>
      <c r="F15" s="12"/>
      <c r="G15" s="30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15"/>
      <c r="AG15" s="75"/>
    </row>
    <row r="16" spans="1:33" s="17" customFormat="1" ht="47.25" customHeight="1" x14ac:dyDescent="0.2">
      <c r="A16" s="174" t="s">
        <v>35</v>
      </c>
      <c r="B16" s="179" t="s">
        <v>114</v>
      </c>
      <c r="C16" s="9" t="s">
        <v>115</v>
      </c>
      <c r="D16" s="10">
        <f>SUM(E16,G16,I16,K16,M16,O16,Q16,S16,U16,W16,Y16,AA16)</f>
        <v>7</v>
      </c>
      <c r="E16" s="11">
        <v>1</v>
      </c>
      <c r="F16" s="12">
        <v>1</v>
      </c>
      <c r="G16" s="9">
        <v>1</v>
      </c>
      <c r="H16" s="12">
        <v>1</v>
      </c>
      <c r="I16" s="11">
        <v>1</v>
      </c>
      <c r="J16" s="12">
        <v>1</v>
      </c>
      <c r="K16" s="11">
        <v>1</v>
      </c>
      <c r="L16" s="12">
        <v>1</v>
      </c>
      <c r="M16" s="11">
        <v>1</v>
      </c>
      <c r="N16" s="12">
        <v>1</v>
      </c>
      <c r="O16" s="11">
        <v>1</v>
      </c>
      <c r="P16" s="12">
        <v>1</v>
      </c>
      <c r="Q16" s="11">
        <v>1</v>
      </c>
      <c r="R16" s="12">
        <v>1</v>
      </c>
      <c r="S16" s="11">
        <v>0</v>
      </c>
      <c r="T16" s="12">
        <v>1</v>
      </c>
      <c r="U16" s="11">
        <v>0</v>
      </c>
      <c r="V16" s="12">
        <v>0</v>
      </c>
      <c r="W16" s="11">
        <v>0</v>
      </c>
      <c r="X16" s="12">
        <v>0</v>
      </c>
      <c r="Y16" s="11">
        <v>0</v>
      </c>
      <c r="Z16" s="12">
        <v>0</v>
      </c>
      <c r="AA16" s="11">
        <v>0</v>
      </c>
      <c r="AB16" s="12">
        <v>0</v>
      </c>
      <c r="AC16" s="11">
        <f t="shared" si="0"/>
        <v>7</v>
      </c>
      <c r="AD16" s="13">
        <f t="shared" si="0"/>
        <v>8</v>
      </c>
      <c r="AE16" s="14">
        <f t="shared" si="1"/>
        <v>1.1428571428571428</v>
      </c>
      <c r="AF16" s="115">
        <f t="shared" si="2"/>
        <v>-0.14285714285714279</v>
      </c>
      <c r="AG16" s="75"/>
    </row>
    <row r="17" spans="1:33" s="17" customFormat="1" ht="62.25" customHeight="1" x14ac:dyDescent="0.2">
      <c r="A17" s="174" t="s">
        <v>38</v>
      </c>
      <c r="B17" s="179" t="s">
        <v>116</v>
      </c>
      <c r="C17" s="9" t="s">
        <v>115</v>
      </c>
      <c r="D17" s="10">
        <f>SUM(E17,G17,I17,K17,M17,O17,Q17,S17,U17,W17,Y17,AA17)</f>
        <v>14</v>
      </c>
      <c r="E17" s="11">
        <v>2</v>
      </c>
      <c r="F17" s="12">
        <v>2</v>
      </c>
      <c r="G17" s="9">
        <v>3</v>
      </c>
      <c r="H17" s="12">
        <v>2</v>
      </c>
      <c r="I17" s="11">
        <v>3</v>
      </c>
      <c r="J17" s="12">
        <v>2</v>
      </c>
      <c r="K17" s="11">
        <v>3</v>
      </c>
      <c r="L17" s="12">
        <v>2</v>
      </c>
      <c r="M17" s="11">
        <v>2</v>
      </c>
      <c r="N17" s="12">
        <v>2</v>
      </c>
      <c r="O17" s="11">
        <v>0</v>
      </c>
      <c r="P17" s="12">
        <v>1</v>
      </c>
      <c r="Q17" s="11">
        <v>1</v>
      </c>
      <c r="R17" s="12">
        <v>2</v>
      </c>
      <c r="S17" s="11">
        <v>0</v>
      </c>
      <c r="T17" s="12">
        <v>1</v>
      </c>
      <c r="U17" s="11">
        <v>0</v>
      </c>
      <c r="V17" s="12">
        <v>0</v>
      </c>
      <c r="W17" s="11">
        <v>0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14</v>
      </c>
      <c r="AD17" s="13">
        <f t="shared" si="0"/>
        <v>14</v>
      </c>
      <c r="AE17" s="14">
        <f t="shared" si="1"/>
        <v>1</v>
      </c>
      <c r="AF17" s="115">
        <f t="shared" si="2"/>
        <v>0</v>
      </c>
      <c r="AG17" s="75"/>
    </row>
    <row r="18" spans="1:33" s="17" customFormat="1" ht="18" customHeight="1" x14ac:dyDescent="0.2">
      <c r="A18" s="177"/>
      <c r="B18" s="175"/>
      <c r="C18" s="9"/>
      <c r="D18" s="10"/>
      <c r="E18" s="11"/>
      <c r="F18" s="12"/>
      <c r="G18" s="9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15"/>
      <c r="AG18" s="75"/>
    </row>
    <row r="19" spans="1:33" s="17" customFormat="1" ht="39.75" customHeight="1" x14ac:dyDescent="0.2">
      <c r="A19" s="178" t="s">
        <v>40</v>
      </c>
      <c r="B19" s="180" t="s">
        <v>117</v>
      </c>
      <c r="C19" s="9"/>
      <c r="D19" s="10"/>
      <c r="E19" s="30"/>
      <c r="F19" s="12"/>
      <c r="G19" s="30"/>
      <c r="H19" s="12"/>
      <c r="I19" s="11"/>
      <c r="J19" s="12"/>
      <c r="K19" s="11"/>
      <c r="L19" s="12"/>
      <c r="M19" s="11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15"/>
      <c r="AG19" s="75"/>
    </row>
    <row r="20" spans="1:33" s="17" customFormat="1" ht="49.5" customHeight="1" x14ac:dyDescent="0.2">
      <c r="A20" s="174" t="s">
        <v>42</v>
      </c>
      <c r="B20" s="179" t="s">
        <v>248</v>
      </c>
      <c r="C20" s="9" t="s">
        <v>85</v>
      </c>
      <c r="D20" s="10">
        <f>SUM(E20,G20,I20,K20,M20,O20,Q20,S20,U20,W20,Y20,AA20)</f>
        <v>4</v>
      </c>
      <c r="E20" s="11">
        <v>0</v>
      </c>
      <c r="F20" s="12">
        <v>1</v>
      </c>
      <c r="G20" s="9">
        <v>1</v>
      </c>
      <c r="H20" s="12">
        <v>0</v>
      </c>
      <c r="I20" s="11">
        <v>1</v>
      </c>
      <c r="J20" s="12">
        <v>1</v>
      </c>
      <c r="K20" s="11">
        <v>2</v>
      </c>
      <c r="L20" s="12">
        <v>0</v>
      </c>
      <c r="M20" s="11">
        <v>0</v>
      </c>
      <c r="N20" s="12">
        <v>1</v>
      </c>
      <c r="O20" s="11">
        <v>0</v>
      </c>
      <c r="P20" s="12">
        <v>0</v>
      </c>
      <c r="Q20" s="11">
        <v>0</v>
      </c>
      <c r="R20" s="12">
        <v>1</v>
      </c>
      <c r="S20" s="11">
        <v>0</v>
      </c>
      <c r="T20" s="12">
        <v>0</v>
      </c>
      <c r="U20" s="11">
        <v>0</v>
      </c>
      <c r="V20" s="12">
        <v>0</v>
      </c>
      <c r="W20" s="11">
        <v>0</v>
      </c>
      <c r="X20" s="12">
        <v>0</v>
      </c>
      <c r="Y20" s="11">
        <v>0</v>
      </c>
      <c r="Z20" s="12">
        <v>0</v>
      </c>
      <c r="AA20" s="11">
        <v>0</v>
      </c>
      <c r="AB20" s="12">
        <v>0</v>
      </c>
      <c r="AC20" s="11">
        <f t="shared" si="0"/>
        <v>4</v>
      </c>
      <c r="AD20" s="13">
        <f t="shared" si="0"/>
        <v>4</v>
      </c>
      <c r="AE20" s="14">
        <f t="shared" si="1"/>
        <v>1</v>
      </c>
      <c r="AF20" s="115">
        <f t="shared" si="2"/>
        <v>0</v>
      </c>
      <c r="AG20" s="75"/>
    </row>
    <row r="21" spans="1:33" s="17" customFormat="1" ht="39.75" customHeight="1" x14ac:dyDescent="0.2">
      <c r="A21" s="174" t="s">
        <v>47</v>
      </c>
      <c r="B21" s="179" t="s">
        <v>251</v>
      </c>
      <c r="C21" s="9" t="s">
        <v>120</v>
      </c>
      <c r="D21" s="10">
        <f>SUM(E21,G21,I21,K21,M21,O21,Q21,S21,U21,W21,Y21,AA21)</f>
        <v>231</v>
      </c>
      <c r="E21" s="10">
        <v>32</v>
      </c>
      <c r="F21" s="29">
        <v>38</v>
      </c>
      <c r="G21" s="11">
        <v>33</v>
      </c>
      <c r="H21" s="12">
        <v>53</v>
      </c>
      <c r="I21" s="11">
        <v>33</v>
      </c>
      <c r="J21" s="13">
        <v>73</v>
      </c>
      <c r="K21" s="11">
        <v>33</v>
      </c>
      <c r="L21" s="12">
        <v>0</v>
      </c>
      <c r="M21" s="11">
        <v>19</v>
      </c>
      <c r="N21" s="12">
        <v>29</v>
      </c>
      <c r="O21" s="11">
        <v>29</v>
      </c>
      <c r="P21" s="12">
        <v>29</v>
      </c>
      <c r="Q21" s="11">
        <v>20</v>
      </c>
      <c r="R21" s="12">
        <v>29</v>
      </c>
      <c r="S21" s="11">
        <v>0</v>
      </c>
      <c r="T21" s="12">
        <v>13</v>
      </c>
      <c r="U21" s="11">
        <v>0</v>
      </c>
      <c r="V21" s="12">
        <v>18</v>
      </c>
      <c r="W21" s="11">
        <v>32</v>
      </c>
      <c r="X21" s="12">
        <v>0</v>
      </c>
      <c r="Y21" s="11">
        <v>0</v>
      </c>
      <c r="Z21" s="12">
        <v>0</v>
      </c>
      <c r="AA21" s="11">
        <v>0</v>
      </c>
      <c r="AB21" s="12">
        <v>0</v>
      </c>
      <c r="AC21" s="11">
        <f t="shared" si="0"/>
        <v>231</v>
      </c>
      <c r="AD21" s="13">
        <f t="shared" si="0"/>
        <v>282</v>
      </c>
      <c r="AE21" s="14">
        <f t="shared" si="1"/>
        <v>1.2207792207792207</v>
      </c>
      <c r="AF21" s="115">
        <f t="shared" si="2"/>
        <v>-0.22077922077922074</v>
      </c>
      <c r="AG21" s="75"/>
    </row>
    <row r="22" spans="1:33" s="17" customFormat="1" ht="53.25" customHeight="1" x14ac:dyDescent="0.2">
      <c r="A22" s="181" t="s">
        <v>88</v>
      </c>
      <c r="B22" s="179" t="s">
        <v>121</v>
      </c>
      <c r="C22" s="9" t="s">
        <v>122</v>
      </c>
      <c r="D22" s="10">
        <f>SUM(E22,G22,I22,K22,M22,O22,Q22,S22,U22,W22,Y22,AA22)</f>
        <v>947</v>
      </c>
      <c r="E22" s="11">
        <v>149</v>
      </c>
      <c r="F22" s="29">
        <v>150</v>
      </c>
      <c r="G22" s="11">
        <v>147</v>
      </c>
      <c r="H22" s="12">
        <v>89</v>
      </c>
      <c r="I22" s="11">
        <v>149</v>
      </c>
      <c r="J22" s="13">
        <v>163</v>
      </c>
      <c r="K22" s="11">
        <v>149</v>
      </c>
      <c r="L22" s="12">
        <v>100</v>
      </c>
      <c r="M22" s="11">
        <v>99</v>
      </c>
      <c r="N22" s="12">
        <v>140</v>
      </c>
      <c r="O22" s="11">
        <v>154</v>
      </c>
      <c r="P22" s="12">
        <v>143</v>
      </c>
      <c r="Q22" s="11">
        <v>100</v>
      </c>
      <c r="R22" s="12">
        <v>145</v>
      </c>
      <c r="S22" s="11">
        <v>0</v>
      </c>
      <c r="T22" s="12">
        <v>87</v>
      </c>
      <c r="U22" s="11">
        <v>0</v>
      </c>
      <c r="V22" s="12">
        <v>0</v>
      </c>
      <c r="W22" s="11">
        <v>0</v>
      </c>
      <c r="X22" s="12">
        <v>0</v>
      </c>
      <c r="Y22" s="11">
        <v>0</v>
      </c>
      <c r="Z22" s="12">
        <v>0</v>
      </c>
      <c r="AA22" s="11">
        <v>0</v>
      </c>
      <c r="AB22" s="12">
        <v>0</v>
      </c>
      <c r="AC22" s="11">
        <f t="shared" si="0"/>
        <v>947</v>
      </c>
      <c r="AD22" s="13">
        <f t="shared" si="0"/>
        <v>1017</v>
      </c>
      <c r="AE22" s="14">
        <f t="shared" si="1"/>
        <v>1.0739176346356916</v>
      </c>
      <c r="AF22" s="115">
        <f t="shared" si="2"/>
        <v>-7.3917634635691565E-2</v>
      </c>
      <c r="AG22" s="75"/>
    </row>
    <row r="23" spans="1:33" s="17" customFormat="1" ht="18" customHeight="1" x14ac:dyDescent="0.2">
      <c r="A23" s="182"/>
      <c r="B23" s="183"/>
      <c r="C23" s="116"/>
      <c r="D23" s="117"/>
      <c r="E23" s="35"/>
      <c r="F23" s="39"/>
      <c r="G23" s="116"/>
      <c r="H23" s="39"/>
      <c r="I23" s="35"/>
      <c r="J23" s="39"/>
      <c r="K23" s="35"/>
      <c r="L23" s="39"/>
      <c r="M23" s="35"/>
      <c r="N23" s="39"/>
      <c r="O23" s="35"/>
      <c r="P23" s="39"/>
      <c r="Q23" s="35"/>
      <c r="R23" s="39"/>
      <c r="S23" s="35"/>
      <c r="T23" s="39"/>
      <c r="U23" s="35"/>
      <c r="V23" s="39"/>
      <c r="W23" s="35"/>
      <c r="X23" s="39"/>
      <c r="Y23" s="35"/>
      <c r="Z23" s="39"/>
      <c r="AA23" s="35"/>
      <c r="AB23" s="39"/>
      <c r="AC23" s="35"/>
      <c r="AD23" s="40"/>
      <c r="AE23" s="41"/>
      <c r="AF23" s="118"/>
      <c r="AG23" s="88"/>
    </row>
    <row r="24" spans="1:33" ht="18" x14ac:dyDescent="0.2">
      <c r="A24" s="184"/>
      <c r="B24" s="18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C3CEF-7702-4421-B310-19DAA7DF8474}">
  <sheetPr>
    <tabColor rgb="FF92D050"/>
  </sheetPr>
  <dimension ref="A1:AG40"/>
  <sheetViews>
    <sheetView showRuler="0" zoomScaleNormal="100" zoomScalePageLayoutView="81" workbookViewId="0">
      <selection activeCell="B13" sqref="B13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3.7109375" style="1" customWidth="1"/>
    <col min="34" max="34" width="4" style="1" customWidth="1"/>
    <col min="35" max="16384" width="11.42578125" style="1"/>
  </cols>
  <sheetData>
    <row r="1" spans="1:33" ht="24" customHeight="1" x14ac:dyDescent="0.25">
      <c r="A1" s="206" t="s">
        <v>50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</row>
    <row r="2" spans="1:33" ht="24" customHeight="1" x14ac:dyDescent="0.2">
      <c r="A2" s="207" t="s">
        <v>49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08" t="s">
        <v>172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10"/>
      <c r="M4" s="211" t="s">
        <v>51</v>
      </c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2"/>
    </row>
    <row r="5" spans="1:33" ht="15.75" customHeight="1" x14ac:dyDescent="0.2">
      <c r="A5" s="213" t="s">
        <v>173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4"/>
      <c r="AF5" s="214"/>
      <c r="AG5" s="215"/>
    </row>
    <row r="6" spans="1:33" ht="12.75" customHeight="1" x14ac:dyDescent="0.2">
      <c r="A6" s="216"/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8"/>
    </row>
    <row r="7" spans="1:33" s="3" customFormat="1" ht="13.5" customHeight="1" x14ac:dyDescent="0.2">
      <c r="A7" s="195" t="s">
        <v>2</v>
      </c>
      <c r="B7" s="237" t="s">
        <v>3</v>
      </c>
      <c r="C7" s="201" t="s">
        <v>4</v>
      </c>
      <c r="D7" s="201" t="s">
        <v>5</v>
      </c>
      <c r="E7" s="204" t="s">
        <v>6</v>
      </c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191" t="s">
        <v>7</v>
      </c>
      <c r="AD7" s="191"/>
      <c r="AE7" s="191" t="s">
        <v>8</v>
      </c>
      <c r="AF7" s="191" t="s">
        <v>9</v>
      </c>
      <c r="AG7" s="191" t="s">
        <v>10</v>
      </c>
    </row>
    <row r="8" spans="1:33" s="3" customFormat="1" ht="15.75" customHeight="1" x14ac:dyDescent="0.2">
      <c r="A8" s="196"/>
      <c r="B8" s="238"/>
      <c r="C8" s="202"/>
      <c r="D8" s="202"/>
      <c r="E8" s="190" t="s">
        <v>11</v>
      </c>
      <c r="F8" s="190"/>
      <c r="G8" s="190" t="s">
        <v>12</v>
      </c>
      <c r="H8" s="190"/>
      <c r="I8" s="190" t="s">
        <v>13</v>
      </c>
      <c r="J8" s="190"/>
      <c r="K8" s="190" t="s">
        <v>14</v>
      </c>
      <c r="L8" s="190"/>
      <c r="M8" s="194" t="s">
        <v>15</v>
      </c>
      <c r="N8" s="190"/>
      <c r="O8" s="190" t="s">
        <v>16</v>
      </c>
      <c r="P8" s="190"/>
      <c r="Q8" s="190" t="s">
        <v>17</v>
      </c>
      <c r="R8" s="190"/>
      <c r="S8" s="190" t="s">
        <v>18</v>
      </c>
      <c r="T8" s="190"/>
      <c r="U8" s="190" t="s">
        <v>19</v>
      </c>
      <c r="V8" s="190"/>
      <c r="W8" s="190" t="s">
        <v>20</v>
      </c>
      <c r="X8" s="190"/>
      <c r="Y8" s="190" t="s">
        <v>21</v>
      </c>
      <c r="Z8" s="190"/>
      <c r="AA8" s="190" t="s">
        <v>22</v>
      </c>
      <c r="AB8" s="190"/>
      <c r="AC8" s="191"/>
      <c r="AD8" s="191"/>
      <c r="AE8" s="191"/>
      <c r="AF8" s="191"/>
      <c r="AG8" s="191"/>
    </row>
    <row r="9" spans="1:33" s="3" customFormat="1" ht="13.5" customHeight="1" x14ac:dyDescent="0.2">
      <c r="A9" s="197"/>
      <c r="B9" s="239"/>
      <c r="C9" s="203"/>
      <c r="D9" s="203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191"/>
      <c r="AF9" s="191"/>
      <c r="AG9" s="192"/>
    </row>
    <row r="10" spans="1:33" s="17" customFormat="1" ht="18" customHeight="1" x14ac:dyDescent="0.2">
      <c r="A10" s="56"/>
      <c r="B10" s="14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65"/>
      <c r="AG10" s="66"/>
    </row>
    <row r="11" spans="1:33" s="17" customFormat="1" ht="39.75" customHeight="1" x14ac:dyDescent="0.2">
      <c r="A11" s="18" t="s">
        <v>25</v>
      </c>
      <c r="B11" s="149" t="s">
        <v>52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57.75" customHeight="1" x14ac:dyDescent="0.2">
      <c r="A12" s="21" t="s">
        <v>27</v>
      </c>
      <c r="B12" s="151" t="s">
        <v>53</v>
      </c>
      <c r="C12" s="68" t="s">
        <v>54</v>
      </c>
      <c r="D12" s="69">
        <f>SUM(E12,G12,I12,K12,M12,O12,Q12,S12,U12,W12,Y12,AA12,)</f>
        <v>59</v>
      </c>
      <c r="E12" s="71">
        <v>4</v>
      </c>
      <c r="F12" s="70">
        <v>8</v>
      </c>
      <c r="G12" s="68">
        <v>4</v>
      </c>
      <c r="H12" s="70">
        <v>0</v>
      </c>
      <c r="I12" s="71">
        <v>5</v>
      </c>
      <c r="J12" s="70">
        <v>8</v>
      </c>
      <c r="K12" s="71">
        <v>5</v>
      </c>
      <c r="L12" s="70">
        <v>9</v>
      </c>
      <c r="M12" s="71">
        <v>5</v>
      </c>
      <c r="N12" s="70">
        <v>8</v>
      </c>
      <c r="O12" s="71">
        <v>5</v>
      </c>
      <c r="P12" s="70">
        <v>7</v>
      </c>
      <c r="Q12" s="71">
        <v>5</v>
      </c>
      <c r="R12" s="70">
        <v>6</v>
      </c>
      <c r="S12" s="71">
        <v>5</v>
      </c>
      <c r="T12" s="70">
        <v>4</v>
      </c>
      <c r="U12" s="71">
        <v>5</v>
      </c>
      <c r="V12" s="70">
        <v>0</v>
      </c>
      <c r="W12" s="71">
        <v>6</v>
      </c>
      <c r="X12" s="70">
        <v>0</v>
      </c>
      <c r="Y12" s="71">
        <v>4</v>
      </c>
      <c r="Z12" s="70">
        <v>0</v>
      </c>
      <c r="AA12" s="71">
        <v>6</v>
      </c>
      <c r="AB12" s="70">
        <v>0</v>
      </c>
      <c r="AC12" s="71">
        <f>E12+G12+I12+K12+M12+O12+Q12+S12+U12+W12+Y12+AA12</f>
        <v>59</v>
      </c>
      <c r="AD12" s="72">
        <f>F12+H12+J12+L12+N12+P12+R12+T12+V12+X12+Z12+AB12</f>
        <v>50</v>
      </c>
      <c r="AE12" s="73">
        <f>AD12/AC12</f>
        <v>0.84745762711864403</v>
      </c>
      <c r="AF12" s="74">
        <f>100%-AE12</f>
        <v>0.15254237288135597</v>
      </c>
      <c r="AG12" s="75"/>
    </row>
    <row r="13" spans="1:33" s="17" customFormat="1" ht="18" customHeight="1" x14ac:dyDescent="0.2">
      <c r="A13" s="21"/>
      <c r="B13" s="151"/>
      <c r="C13" s="68"/>
      <c r="D13" s="69"/>
      <c r="E13" s="71"/>
      <c r="F13" s="70"/>
      <c r="G13" s="68"/>
      <c r="H13" s="70"/>
      <c r="I13" s="71"/>
      <c r="J13" s="70"/>
      <c r="K13" s="71"/>
      <c r="L13" s="70"/>
      <c r="M13" s="71"/>
      <c r="N13" s="70"/>
      <c r="O13" s="71"/>
      <c r="P13" s="70"/>
      <c r="Q13" s="71"/>
      <c r="R13" s="70"/>
      <c r="S13" s="71"/>
      <c r="T13" s="70"/>
      <c r="U13" s="71"/>
      <c r="V13" s="70"/>
      <c r="W13" s="71"/>
      <c r="X13" s="70"/>
      <c r="Y13" s="71"/>
      <c r="Z13" s="70"/>
      <c r="AA13" s="71"/>
      <c r="AB13" s="70"/>
      <c r="AC13" s="71"/>
      <c r="AD13" s="72"/>
      <c r="AE13" s="73"/>
      <c r="AF13" s="74"/>
      <c r="AG13" s="75"/>
    </row>
    <row r="14" spans="1:33" s="17" customFormat="1" ht="35.25" customHeight="1" x14ac:dyDescent="0.2">
      <c r="A14" s="23" t="s">
        <v>33</v>
      </c>
      <c r="B14" s="149" t="s">
        <v>55</v>
      </c>
      <c r="C14" s="68"/>
      <c r="D14" s="69"/>
      <c r="E14" s="68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9.75" customHeight="1" x14ac:dyDescent="0.2">
      <c r="A15" s="7" t="s">
        <v>35</v>
      </c>
      <c r="B15" s="154" t="s">
        <v>56</v>
      </c>
      <c r="C15" s="68" t="s">
        <v>57</v>
      </c>
      <c r="D15" s="69">
        <f t="shared" ref="D15:D20" si="0">SUM(E15,G15,I15,K15,M15,O15,Q15,S15,U15,W15,Y15,AA15,)</f>
        <v>2</v>
      </c>
      <c r="E15" s="71">
        <v>0</v>
      </c>
      <c r="F15" s="70">
        <v>0</v>
      </c>
      <c r="G15" s="68">
        <v>0</v>
      </c>
      <c r="H15" s="70">
        <v>2</v>
      </c>
      <c r="I15" s="71">
        <v>1</v>
      </c>
      <c r="J15" s="70">
        <v>0</v>
      </c>
      <c r="K15" s="71">
        <v>0</v>
      </c>
      <c r="L15" s="70">
        <v>0</v>
      </c>
      <c r="M15" s="71">
        <v>0</v>
      </c>
      <c r="N15" s="70">
        <v>0</v>
      </c>
      <c r="O15" s="71">
        <v>0</v>
      </c>
      <c r="P15" s="70">
        <v>0</v>
      </c>
      <c r="Q15" s="71">
        <v>0</v>
      </c>
      <c r="R15" s="70">
        <v>0</v>
      </c>
      <c r="S15" s="71">
        <v>0</v>
      </c>
      <c r="T15" s="70">
        <v>0</v>
      </c>
      <c r="U15" s="71">
        <v>0</v>
      </c>
      <c r="V15" s="70">
        <v>0</v>
      </c>
      <c r="W15" s="71">
        <v>0</v>
      </c>
      <c r="X15" s="70">
        <v>0</v>
      </c>
      <c r="Y15" s="71">
        <v>0</v>
      </c>
      <c r="Z15" s="70">
        <v>0</v>
      </c>
      <c r="AA15" s="71">
        <v>1</v>
      </c>
      <c r="AB15" s="70">
        <v>0</v>
      </c>
      <c r="AC15" s="71">
        <f t="shared" ref="AC15:AD24" si="1">E15+G15+I15+K15+M15+O15+Q15+S15+U15+W15+Y15+AA15</f>
        <v>2</v>
      </c>
      <c r="AD15" s="72">
        <f t="shared" si="1"/>
        <v>2</v>
      </c>
      <c r="AE15" s="73">
        <f t="shared" ref="AE15:AE24" si="2">AD15/AC15</f>
        <v>1</v>
      </c>
      <c r="AF15" s="74">
        <f t="shared" ref="AF15:AF24" si="3">100%-AE15</f>
        <v>0</v>
      </c>
      <c r="AG15" s="75"/>
    </row>
    <row r="16" spans="1:33" s="17" customFormat="1" ht="39.75" customHeight="1" x14ac:dyDescent="0.2">
      <c r="A16" s="7" t="s">
        <v>38</v>
      </c>
      <c r="B16" s="154" t="s">
        <v>58</v>
      </c>
      <c r="C16" s="68" t="s">
        <v>59</v>
      </c>
      <c r="D16" s="69">
        <f t="shared" si="0"/>
        <v>11</v>
      </c>
      <c r="E16" s="71">
        <v>0</v>
      </c>
      <c r="F16" s="70">
        <v>1</v>
      </c>
      <c r="G16" s="68">
        <v>1</v>
      </c>
      <c r="H16" s="70">
        <v>0</v>
      </c>
      <c r="I16" s="71">
        <v>2</v>
      </c>
      <c r="J16" s="70">
        <v>1</v>
      </c>
      <c r="K16" s="71">
        <v>2</v>
      </c>
      <c r="L16" s="70">
        <v>0</v>
      </c>
      <c r="M16" s="71">
        <v>1</v>
      </c>
      <c r="N16" s="70">
        <v>1</v>
      </c>
      <c r="O16" s="71">
        <v>1</v>
      </c>
      <c r="P16" s="70">
        <v>1</v>
      </c>
      <c r="Q16" s="71">
        <v>1</v>
      </c>
      <c r="R16" s="70">
        <v>1</v>
      </c>
      <c r="S16" s="71">
        <v>1</v>
      </c>
      <c r="T16" s="70">
        <v>1</v>
      </c>
      <c r="U16" s="71">
        <v>0</v>
      </c>
      <c r="V16" s="70">
        <v>0</v>
      </c>
      <c r="W16" s="71">
        <v>1</v>
      </c>
      <c r="X16" s="70">
        <v>0</v>
      </c>
      <c r="Y16" s="71">
        <v>0</v>
      </c>
      <c r="Z16" s="70">
        <v>0</v>
      </c>
      <c r="AA16" s="71">
        <v>1</v>
      </c>
      <c r="AB16" s="70">
        <v>0</v>
      </c>
      <c r="AC16" s="71">
        <f t="shared" si="1"/>
        <v>11</v>
      </c>
      <c r="AD16" s="72">
        <f t="shared" si="1"/>
        <v>6</v>
      </c>
      <c r="AE16" s="73">
        <f t="shared" si="2"/>
        <v>0.54545454545454541</v>
      </c>
      <c r="AF16" s="74">
        <f>100%-AE16</f>
        <v>0.45454545454545459</v>
      </c>
      <c r="AG16" s="75" t="s">
        <v>179</v>
      </c>
    </row>
    <row r="17" spans="1:33" s="17" customFormat="1" ht="39.75" customHeight="1" x14ac:dyDescent="0.2">
      <c r="A17" s="7" t="s">
        <v>60</v>
      </c>
      <c r="B17" s="154" t="s">
        <v>61</v>
      </c>
      <c r="C17" s="68" t="s">
        <v>59</v>
      </c>
      <c r="D17" s="69">
        <f t="shared" si="0"/>
        <v>7</v>
      </c>
      <c r="E17" s="71">
        <v>0</v>
      </c>
      <c r="F17" s="70">
        <v>2</v>
      </c>
      <c r="G17" s="68">
        <v>1</v>
      </c>
      <c r="H17" s="70">
        <v>1</v>
      </c>
      <c r="I17" s="71">
        <v>0</v>
      </c>
      <c r="J17" s="70">
        <v>1</v>
      </c>
      <c r="K17" s="71">
        <v>0</v>
      </c>
      <c r="L17" s="70">
        <v>1</v>
      </c>
      <c r="M17" s="71">
        <v>0</v>
      </c>
      <c r="N17" s="70">
        <v>0</v>
      </c>
      <c r="O17" s="71">
        <v>1</v>
      </c>
      <c r="P17" s="70">
        <v>1</v>
      </c>
      <c r="Q17" s="71">
        <v>0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0</v>
      </c>
      <c r="X17" s="70">
        <v>0</v>
      </c>
      <c r="Y17" s="71">
        <v>1</v>
      </c>
      <c r="Z17" s="70">
        <v>0</v>
      </c>
      <c r="AA17" s="71">
        <v>2</v>
      </c>
      <c r="AB17" s="70">
        <v>0</v>
      </c>
      <c r="AC17" s="71">
        <f t="shared" si="1"/>
        <v>7</v>
      </c>
      <c r="AD17" s="72">
        <f t="shared" si="1"/>
        <v>8</v>
      </c>
      <c r="AE17" s="73">
        <f t="shared" si="2"/>
        <v>1.1428571428571428</v>
      </c>
      <c r="AF17" s="74">
        <f t="shared" ref="AF17:AF20" si="4">100%-AE17</f>
        <v>-0.14285714285714279</v>
      </c>
      <c r="AG17" s="75"/>
    </row>
    <row r="18" spans="1:33" s="17" customFormat="1" ht="39.75" customHeight="1" x14ac:dyDescent="0.2">
      <c r="A18" s="7" t="s">
        <v>62</v>
      </c>
      <c r="B18" s="154" t="s">
        <v>63</v>
      </c>
      <c r="C18" s="68" t="s">
        <v>59</v>
      </c>
      <c r="D18" s="69">
        <f t="shared" si="0"/>
        <v>8</v>
      </c>
      <c r="E18" s="71">
        <v>1</v>
      </c>
      <c r="F18" s="70">
        <v>0</v>
      </c>
      <c r="G18" s="68">
        <v>0</v>
      </c>
      <c r="H18" s="70">
        <v>1</v>
      </c>
      <c r="I18" s="71">
        <v>1</v>
      </c>
      <c r="J18" s="70">
        <v>0</v>
      </c>
      <c r="K18" s="71">
        <v>0</v>
      </c>
      <c r="L18" s="70">
        <v>1</v>
      </c>
      <c r="M18" s="71">
        <v>1</v>
      </c>
      <c r="N18" s="70">
        <v>1</v>
      </c>
      <c r="O18" s="71">
        <v>1</v>
      </c>
      <c r="P18" s="70">
        <v>1</v>
      </c>
      <c r="Q18" s="71">
        <v>0</v>
      </c>
      <c r="R18" s="70">
        <v>1</v>
      </c>
      <c r="S18" s="71">
        <v>1</v>
      </c>
      <c r="T18" s="70">
        <v>2</v>
      </c>
      <c r="U18" s="71">
        <v>0</v>
      </c>
      <c r="V18" s="70">
        <v>0</v>
      </c>
      <c r="W18" s="71">
        <v>1</v>
      </c>
      <c r="X18" s="70">
        <v>0</v>
      </c>
      <c r="Y18" s="71">
        <v>1</v>
      </c>
      <c r="Z18" s="70">
        <v>0</v>
      </c>
      <c r="AA18" s="71">
        <v>1</v>
      </c>
      <c r="AB18" s="70">
        <v>0</v>
      </c>
      <c r="AC18" s="71">
        <f t="shared" si="1"/>
        <v>8</v>
      </c>
      <c r="AD18" s="72">
        <f t="shared" si="1"/>
        <v>7</v>
      </c>
      <c r="AE18" s="73">
        <f t="shared" si="2"/>
        <v>0.875</v>
      </c>
      <c r="AF18" s="74">
        <f t="shared" si="4"/>
        <v>0.125</v>
      </c>
      <c r="AG18" s="75" t="s">
        <v>180</v>
      </c>
    </row>
    <row r="19" spans="1:33" s="17" customFormat="1" ht="39.75" customHeight="1" x14ac:dyDescent="0.2">
      <c r="A19" s="7" t="s">
        <v>64</v>
      </c>
      <c r="B19" s="154" t="s">
        <v>65</v>
      </c>
      <c r="C19" s="68" t="s">
        <v>59</v>
      </c>
      <c r="D19" s="69">
        <f t="shared" si="0"/>
        <v>4</v>
      </c>
      <c r="E19" s="71">
        <v>0</v>
      </c>
      <c r="F19" s="70">
        <v>0</v>
      </c>
      <c r="G19" s="68">
        <v>0</v>
      </c>
      <c r="H19" s="70">
        <v>0</v>
      </c>
      <c r="I19" s="71">
        <v>1</v>
      </c>
      <c r="J19" s="70">
        <v>0</v>
      </c>
      <c r="K19" s="71">
        <v>0</v>
      </c>
      <c r="L19" s="70">
        <v>0</v>
      </c>
      <c r="M19" s="71">
        <v>1</v>
      </c>
      <c r="N19" s="70">
        <v>1</v>
      </c>
      <c r="O19" s="71">
        <v>0</v>
      </c>
      <c r="P19" s="70">
        <v>1</v>
      </c>
      <c r="Q19" s="71">
        <v>0</v>
      </c>
      <c r="R19" s="70">
        <v>1</v>
      </c>
      <c r="S19" s="71">
        <v>0</v>
      </c>
      <c r="T19" s="70">
        <v>1</v>
      </c>
      <c r="U19" s="71">
        <v>1</v>
      </c>
      <c r="V19" s="70">
        <v>0</v>
      </c>
      <c r="W19" s="71">
        <v>0</v>
      </c>
      <c r="X19" s="70">
        <v>0</v>
      </c>
      <c r="Y19" s="71">
        <v>1</v>
      </c>
      <c r="Z19" s="70">
        <v>0</v>
      </c>
      <c r="AA19" s="71">
        <v>0</v>
      </c>
      <c r="AB19" s="70">
        <v>0</v>
      </c>
      <c r="AC19" s="71">
        <f t="shared" si="1"/>
        <v>4</v>
      </c>
      <c r="AD19" s="72">
        <f t="shared" si="1"/>
        <v>4</v>
      </c>
      <c r="AE19" s="73">
        <f t="shared" si="2"/>
        <v>1</v>
      </c>
      <c r="AF19" s="74">
        <f t="shared" si="4"/>
        <v>0</v>
      </c>
      <c r="AG19" s="75" t="s">
        <v>180</v>
      </c>
    </row>
    <row r="20" spans="1:33" s="17" customFormat="1" ht="39.75" customHeight="1" x14ac:dyDescent="0.2">
      <c r="A20" s="7" t="s">
        <v>66</v>
      </c>
      <c r="B20" s="154" t="s">
        <v>67</v>
      </c>
      <c r="C20" s="68" t="s">
        <v>59</v>
      </c>
      <c r="D20" s="69">
        <f t="shared" si="0"/>
        <v>6</v>
      </c>
      <c r="E20" s="71">
        <v>1</v>
      </c>
      <c r="F20" s="70">
        <v>1</v>
      </c>
      <c r="G20" s="68">
        <v>0</v>
      </c>
      <c r="H20" s="70">
        <v>0</v>
      </c>
      <c r="I20" s="71">
        <v>1</v>
      </c>
      <c r="J20" s="70">
        <v>1</v>
      </c>
      <c r="K20" s="71">
        <v>0</v>
      </c>
      <c r="L20" s="70">
        <v>1</v>
      </c>
      <c r="M20" s="71">
        <v>1</v>
      </c>
      <c r="N20" s="70">
        <v>0</v>
      </c>
      <c r="O20" s="71">
        <v>0</v>
      </c>
      <c r="P20" s="70">
        <v>0</v>
      </c>
      <c r="Q20" s="71">
        <v>1</v>
      </c>
      <c r="R20" s="70">
        <v>0</v>
      </c>
      <c r="S20" s="71">
        <v>0</v>
      </c>
      <c r="T20" s="70">
        <v>0</v>
      </c>
      <c r="U20" s="71">
        <v>0</v>
      </c>
      <c r="V20" s="70">
        <v>0</v>
      </c>
      <c r="W20" s="71">
        <v>2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1"/>
        <v>6</v>
      </c>
      <c r="AD20" s="72">
        <f t="shared" si="1"/>
        <v>3</v>
      </c>
      <c r="AE20" s="73">
        <f t="shared" si="2"/>
        <v>0.5</v>
      </c>
      <c r="AF20" s="74">
        <f t="shared" si="4"/>
        <v>0.5</v>
      </c>
      <c r="AG20" s="75"/>
    </row>
    <row r="21" spans="1:33" s="17" customFormat="1" ht="18" customHeight="1" x14ac:dyDescent="0.2">
      <c r="A21" s="7"/>
      <c r="B21" s="151"/>
      <c r="C21" s="68"/>
      <c r="D21" s="69"/>
      <c r="E21" s="71"/>
      <c r="F21" s="70"/>
      <c r="G21" s="68"/>
      <c r="H21" s="70"/>
      <c r="I21" s="71"/>
      <c r="J21" s="70"/>
      <c r="K21" s="71"/>
      <c r="L21" s="70"/>
      <c r="M21" s="71"/>
      <c r="N21" s="70"/>
      <c r="O21" s="71"/>
      <c r="P21" s="70"/>
      <c r="Q21" s="71"/>
      <c r="R21" s="70"/>
      <c r="S21" s="71"/>
      <c r="T21" s="70"/>
      <c r="U21" s="71"/>
      <c r="V21" s="70"/>
      <c r="W21" s="71"/>
      <c r="X21" s="70"/>
      <c r="Y21" s="71"/>
      <c r="Z21" s="70"/>
      <c r="AA21" s="71"/>
      <c r="AB21" s="70"/>
      <c r="AC21" s="71"/>
      <c r="AD21" s="72"/>
      <c r="AE21" s="73"/>
      <c r="AF21" s="74"/>
      <c r="AG21" s="75"/>
    </row>
    <row r="22" spans="1:33" s="17" customFormat="1" ht="35.25" customHeight="1" x14ac:dyDescent="0.2">
      <c r="A22" s="23" t="s">
        <v>40</v>
      </c>
      <c r="B22" s="159" t="s">
        <v>68</v>
      </c>
      <c r="C22" s="68"/>
      <c r="D22" s="69"/>
      <c r="E22" s="68"/>
      <c r="F22" s="70"/>
      <c r="G22" s="68"/>
      <c r="H22" s="70"/>
      <c r="I22" s="71"/>
      <c r="J22" s="70"/>
      <c r="K22" s="71"/>
      <c r="L22" s="70"/>
      <c r="M22" s="71"/>
      <c r="N22" s="70"/>
      <c r="O22" s="71"/>
      <c r="P22" s="70"/>
      <c r="Q22" s="71"/>
      <c r="R22" s="70"/>
      <c r="S22" s="71"/>
      <c r="T22" s="70"/>
      <c r="U22" s="71"/>
      <c r="V22" s="70"/>
      <c r="W22" s="71"/>
      <c r="X22" s="70"/>
      <c r="Y22" s="71"/>
      <c r="Z22" s="70"/>
      <c r="AA22" s="71"/>
      <c r="AB22" s="70"/>
      <c r="AC22" s="71"/>
      <c r="AD22" s="72"/>
      <c r="AE22" s="73"/>
      <c r="AF22" s="74"/>
      <c r="AG22" s="75"/>
    </row>
    <row r="23" spans="1:33" s="17" customFormat="1" ht="32.25" customHeight="1" x14ac:dyDescent="0.2">
      <c r="A23" s="7" t="s">
        <v>42</v>
      </c>
      <c r="B23" s="154" t="s">
        <v>69</v>
      </c>
      <c r="C23" s="68" t="s">
        <v>57</v>
      </c>
      <c r="D23" s="69">
        <f t="shared" ref="D23:D24" si="5">SUM(E23,G23,I23,K23,M23,O23,Q23,S23,U23,W23,Y23,AA23,)</f>
        <v>33</v>
      </c>
      <c r="E23" s="71">
        <v>2</v>
      </c>
      <c r="F23" s="70">
        <v>4</v>
      </c>
      <c r="G23" s="68">
        <v>4</v>
      </c>
      <c r="H23" s="70">
        <v>2</v>
      </c>
      <c r="I23" s="71">
        <v>2</v>
      </c>
      <c r="J23" s="70">
        <v>3</v>
      </c>
      <c r="K23" s="71">
        <v>2</v>
      </c>
      <c r="L23" s="70">
        <v>3</v>
      </c>
      <c r="M23" s="71">
        <v>2</v>
      </c>
      <c r="N23" s="70">
        <v>3</v>
      </c>
      <c r="O23" s="71">
        <v>3</v>
      </c>
      <c r="P23" s="70">
        <v>4</v>
      </c>
      <c r="Q23" s="71">
        <v>2</v>
      </c>
      <c r="R23" s="70">
        <v>4</v>
      </c>
      <c r="S23" s="71">
        <v>3</v>
      </c>
      <c r="T23" s="70">
        <v>5</v>
      </c>
      <c r="U23" s="71">
        <v>3</v>
      </c>
      <c r="V23" s="70">
        <v>0</v>
      </c>
      <c r="W23" s="71">
        <v>2</v>
      </c>
      <c r="X23" s="70">
        <v>0</v>
      </c>
      <c r="Y23" s="71">
        <v>2</v>
      </c>
      <c r="Z23" s="70">
        <v>0</v>
      </c>
      <c r="AA23" s="71">
        <v>6</v>
      </c>
      <c r="AB23" s="70">
        <v>0</v>
      </c>
      <c r="AC23" s="71">
        <f t="shared" si="1"/>
        <v>33</v>
      </c>
      <c r="AD23" s="72">
        <f t="shared" si="1"/>
        <v>28</v>
      </c>
      <c r="AE23" s="73">
        <f t="shared" si="2"/>
        <v>0.84848484848484851</v>
      </c>
      <c r="AF23" s="74">
        <f t="shared" si="3"/>
        <v>0.15151515151515149</v>
      </c>
      <c r="AG23" s="75"/>
    </row>
    <row r="24" spans="1:33" s="17" customFormat="1" ht="39.75" customHeight="1" x14ac:dyDescent="0.2">
      <c r="A24" s="7" t="s">
        <v>47</v>
      </c>
      <c r="B24" s="154" t="s">
        <v>70</v>
      </c>
      <c r="C24" s="68" t="s">
        <v>57</v>
      </c>
      <c r="D24" s="69">
        <f t="shared" si="5"/>
        <v>7</v>
      </c>
      <c r="E24" s="69">
        <v>1</v>
      </c>
      <c r="F24" s="78">
        <v>1</v>
      </c>
      <c r="G24" s="71">
        <v>1</v>
      </c>
      <c r="H24" s="70">
        <v>0</v>
      </c>
      <c r="I24" s="71">
        <v>1</v>
      </c>
      <c r="J24" s="72">
        <v>1</v>
      </c>
      <c r="K24" s="71">
        <v>1</v>
      </c>
      <c r="L24" s="70">
        <v>1</v>
      </c>
      <c r="M24" s="71">
        <v>1</v>
      </c>
      <c r="N24" s="70">
        <v>0</v>
      </c>
      <c r="O24" s="71">
        <v>0</v>
      </c>
      <c r="P24" s="70">
        <v>0</v>
      </c>
      <c r="Q24" s="71">
        <v>0</v>
      </c>
      <c r="R24" s="70">
        <v>2</v>
      </c>
      <c r="S24" s="71">
        <v>0</v>
      </c>
      <c r="T24" s="70">
        <v>1</v>
      </c>
      <c r="U24" s="71">
        <v>1</v>
      </c>
      <c r="V24" s="70">
        <v>0</v>
      </c>
      <c r="W24" s="71">
        <v>0</v>
      </c>
      <c r="X24" s="70">
        <v>0</v>
      </c>
      <c r="Y24" s="71">
        <v>0</v>
      </c>
      <c r="Z24" s="70">
        <v>0</v>
      </c>
      <c r="AA24" s="71">
        <v>1</v>
      </c>
      <c r="AB24" s="70">
        <v>0</v>
      </c>
      <c r="AC24" s="71">
        <f t="shared" si="1"/>
        <v>7</v>
      </c>
      <c r="AD24" s="72">
        <f t="shared" si="1"/>
        <v>6</v>
      </c>
      <c r="AE24" s="73">
        <f t="shared" si="2"/>
        <v>0.8571428571428571</v>
      </c>
      <c r="AF24" s="74">
        <f t="shared" si="3"/>
        <v>0.1428571428571429</v>
      </c>
      <c r="AG24" s="75"/>
    </row>
    <row r="25" spans="1:33" s="17" customFormat="1" ht="18" customHeight="1" x14ac:dyDescent="0.2">
      <c r="A25" s="79"/>
      <c r="B25" s="156"/>
      <c r="C25" s="81"/>
      <c r="D25" s="82"/>
      <c r="E25" s="83"/>
      <c r="F25" s="84"/>
      <c r="G25" s="81"/>
      <c r="H25" s="84"/>
      <c r="I25" s="83"/>
      <c r="J25" s="84"/>
      <c r="K25" s="83"/>
      <c r="L25" s="84"/>
      <c r="M25" s="83"/>
      <c r="N25" s="84"/>
      <c r="O25" s="83"/>
      <c r="P25" s="84"/>
      <c r="Q25" s="83"/>
      <c r="R25" s="84"/>
      <c r="S25" s="83"/>
      <c r="T25" s="84"/>
      <c r="U25" s="83"/>
      <c r="V25" s="84"/>
      <c r="W25" s="83"/>
      <c r="X25" s="84"/>
      <c r="Y25" s="83"/>
      <c r="Z25" s="84"/>
      <c r="AA25" s="83"/>
      <c r="AB25" s="84"/>
      <c r="AC25" s="83"/>
      <c r="AD25" s="85"/>
      <c r="AE25" s="86"/>
      <c r="AF25" s="87"/>
      <c r="AG25" s="88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3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3" x14ac:dyDescent="0.2">
      <c r="A29" s="44"/>
    </row>
    <row r="30" spans="1:33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BC1E3-DBA3-46BE-A706-D3DFCA8AF641}">
  <sheetPr>
    <tabColor rgb="FF00B050"/>
  </sheetPr>
  <dimension ref="A1:AG36"/>
  <sheetViews>
    <sheetView showRuler="0" view="pageBreakPreview" zoomScale="115" zoomScaleNormal="100" zoomScaleSheetLayoutView="115" zoomScalePageLayoutView="81" workbookViewId="0">
      <selection activeCell="K12" sqref="K12"/>
    </sheetView>
  </sheetViews>
  <sheetFormatPr baseColWidth="10" defaultRowHeight="12.75" x14ac:dyDescent="0.2"/>
  <cols>
    <col min="1" max="1" width="6.7109375" style="1" customWidth="1"/>
    <col min="2" max="2" width="29.57031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4" style="50" customWidth="1"/>
    <col min="12" max="12" width="3.85546875" style="51" customWidth="1"/>
    <col min="13" max="13" width="4.28515625" style="50" customWidth="1"/>
    <col min="14" max="14" width="4.42578125" style="51" customWidth="1"/>
    <col min="15" max="15" width="4" style="50" customWidth="1"/>
    <col min="16" max="16" width="4" style="51" customWidth="1"/>
    <col min="17" max="17" width="4.5703125" style="50" customWidth="1"/>
    <col min="18" max="18" width="4.140625" style="51" customWidth="1"/>
    <col min="19" max="19" width="4.42578125" style="50" customWidth="1"/>
    <col min="20" max="20" width="5" style="52" customWidth="1"/>
    <col min="21" max="21" width="4.5703125" style="50" customWidth="1"/>
    <col min="22" max="22" width="5.28515625" style="52" customWidth="1"/>
    <col min="23" max="23" width="4.5703125" style="50" customWidth="1"/>
    <col min="24" max="24" width="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5.28515625" style="1" customWidth="1"/>
    <col min="31" max="31" width="7.42578125" style="1" customWidth="1"/>
    <col min="32" max="32" width="5.85546875" style="1" customWidth="1"/>
    <col min="33" max="33" width="11" style="1" customWidth="1"/>
    <col min="34" max="34" width="5" style="1" customWidth="1"/>
    <col min="35" max="16384" width="11.42578125" style="1"/>
  </cols>
  <sheetData>
    <row r="1" spans="1:33" ht="24" customHeight="1" x14ac:dyDescent="0.25">
      <c r="A1" s="206" t="s">
        <v>50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</row>
    <row r="2" spans="1:33" ht="24" customHeight="1" x14ac:dyDescent="0.2">
      <c r="A2" s="207" t="s">
        <v>49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08" t="s">
        <v>250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10"/>
      <c r="M4" s="211" t="s">
        <v>93</v>
      </c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2"/>
    </row>
    <row r="5" spans="1:33" ht="15.75" customHeight="1" x14ac:dyDescent="0.2">
      <c r="A5" s="213" t="s">
        <v>249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4"/>
      <c r="AF5" s="214"/>
      <c r="AG5" s="215"/>
    </row>
    <row r="6" spans="1:33" ht="12.75" customHeight="1" x14ac:dyDescent="0.2">
      <c r="A6" s="216"/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8"/>
    </row>
    <row r="7" spans="1:33" s="3" customFormat="1" ht="13.5" customHeight="1" x14ac:dyDescent="0.2">
      <c r="A7" s="195" t="s">
        <v>2</v>
      </c>
      <c r="B7" s="198" t="s">
        <v>3</v>
      </c>
      <c r="C7" s="201" t="s">
        <v>4</v>
      </c>
      <c r="D7" s="201" t="s">
        <v>5</v>
      </c>
      <c r="E7" s="204" t="s">
        <v>6</v>
      </c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191" t="s">
        <v>7</v>
      </c>
      <c r="AD7" s="191"/>
      <c r="AE7" s="191" t="s">
        <v>8</v>
      </c>
      <c r="AF7" s="191" t="s">
        <v>9</v>
      </c>
      <c r="AG7" s="191" t="s">
        <v>10</v>
      </c>
    </row>
    <row r="8" spans="1:33" s="3" customFormat="1" ht="15.75" customHeight="1" x14ac:dyDescent="0.2">
      <c r="A8" s="196"/>
      <c r="B8" s="199"/>
      <c r="C8" s="202"/>
      <c r="D8" s="202"/>
      <c r="E8" s="190" t="s">
        <v>11</v>
      </c>
      <c r="F8" s="190"/>
      <c r="G8" s="190" t="s">
        <v>12</v>
      </c>
      <c r="H8" s="190"/>
      <c r="I8" s="190" t="s">
        <v>13</v>
      </c>
      <c r="J8" s="190"/>
      <c r="K8" s="190" t="s">
        <v>14</v>
      </c>
      <c r="L8" s="190"/>
      <c r="M8" s="194" t="s">
        <v>15</v>
      </c>
      <c r="N8" s="190"/>
      <c r="O8" s="190" t="s">
        <v>16</v>
      </c>
      <c r="P8" s="190"/>
      <c r="Q8" s="190" t="s">
        <v>17</v>
      </c>
      <c r="R8" s="190"/>
      <c r="S8" s="190" t="s">
        <v>18</v>
      </c>
      <c r="T8" s="190"/>
      <c r="U8" s="190" t="s">
        <v>19</v>
      </c>
      <c r="V8" s="190"/>
      <c r="W8" s="205" t="s">
        <v>20</v>
      </c>
      <c r="X8" s="205"/>
      <c r="Y8" s="205" t="s">
        <v>21</v>
      </c>
      <c r="Z8" s="205"/>
      <c r="AA8" s="193" t="s">
        <v>22</v>
      </c>
      <c r="AB8" s="193"/>
      <c r="AC8" s="191"/>
      <c r="AD8" s="191"/>
      <c r="AE8" s="191"/>
      <c r="AF8" s="191"/>
      <c r="AG8" s="191"/>
    </row>
    <row r="9" spans="1:33" s="3" customFormat="1" ht="13.5" customHeight="1" x14ac:dyDescent="0.2">
      <c r="A9" s="197"/>
      <c r="B9" s="200"/>
      <c r="C9" s="203"/>
      <c r="D9" s="203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191"/>
      <c r="AF9" s="191"/>
      <c r="AG9" s="192"/>
    </row>
    <row r="10" spans="1:33" s="17" customFormat="1" ht="18" customHeight="1" x14ac:dyDescent="0.2">
      <c r="A10" s="56"/>
      <c r="B10" s="168"/>
      <c r="C10" s="58"/>
      <c r="D10" s="59"/>
      <c r="E10" s="112"/>
      <c r="F10" s="61"/>
      <c r="G10" s="112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3" s="17" customFormat="1" ht="39.75" customHeight="1" x14ac:dyDescent="0.2">
      <c r="A11" s="18" t="s">
        <v>25</v>
      </c>
      <c r="B11" s="162" t="s">
        <v>94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6"/>
      <c r="AG11" s="113"/>
    </row>
    <row r="12" spans="1:33" s="17" customFormat="1" ht="53.25" customHeight="1" x14ac:dyDescent="0.2">
      <c r="A12" s="21" t="s">
        <v>27</v>
      </c>
      <c r="B12" s="163" t="s">
        <v>95</v>
      </c>
      <c r="C12" s="68" t="s">
        <v>96</v>
      </c>
      <c r="D12" s="69">
        <f>SUM(E12,G12,I12,K12,M12,O12,Q12,S12,U12,W12,Y12,AA12)</f>
        <v>872</v>
      </c>
      <c r="E12" s="71">
        <v>75</v>
      </c>
      <c r="F12" s="70">
        <v>76</v>
      </c>
      <c r="G12" s="68">
        <v>65</v>
      </c>
      <c r="H12" s="70">
        <v>60</v>
      </c>
      <c r="I12" s="71">
        <v>65</v>
      </c>
      <c r="J12" s="70">
        <v>70</v>
      </c>
      <c r="K12" s="71">
        <v>75</v>
      </c>
      <c r="L12" s="70">
        <v>70</v>
      </c>
      <c r="M12" s="71">
        <v>80</v>
      </c>
      <c r="N12" s="70">
        <v>78</v>
      </c>
      <c r="O12" s="71">
        <v>70</v>
      </c>
      <c r="P12" s="70">
        <v>75</v>
      </c>
      <c r="Q12" s="71">
        <v>70</v>
      </c>
      <c r="R12" s="70">
        <v>71</v>
      </c>
      <c r="S12" s="71">
        <v>71</v>
      </c>
      <c r="T12" s="70">
        <v>70</v>
      </c>
      <c r="U12" s="71">
        <v>80</v>
      </c>
      <c r="V12" s="70">
        <v>100</v>
      </c>
      <c r="W12" s="71">
        <v>70</v>
      </c>
      <c r="X12" s="70">
        <v>100</v>
      </c>
      <c r="Y12" s="71">
        <v>71</v>
      </c>
      <c r="Z12" s="70">
        <v>100</v>
      </c>
      <c r="AA12" s="71">
        <v>80</v>
      </c>
      <c r="AB12" s="70">
        <v>100</v>
      </c>
      <c r="AC12" s="71">
        <f>E12+G12+I12+K12+M12+O12+Q12+S12+U12+W12+Y12+AA12</f>
        <v>872</v>
      </c>
      <c r="AD12" s="72">
        <f>F12+H12+J12+L12+N12+P12+R12+T12+V12+X12+Z12+AB12</f>
        <v>970</v>
      </c>
      <c r="AE12" s="73">
        <f>AD12/AC12</f>
        <v>1.1123853211009174</v>
      </c>
      <c r="AF12" s="96">
        <f>100%-AE12</f>
        <v>-0.11238532110091737</v>
      </c>
      <c r="AG12" s="113"/>
    </row>
    <row r="13" spans="1:33" s="17" customFormat="1" ht="46.5" customHeight="1" x14ac:dyDescent="0.2">
      <c r="A13" s="21" t="s">
        <v>30</v>
      </c>
      <c r="B13" s="163" t="s">
        <v>97</v>
      </c>
      <c r="C13" s="68" t="s">
        <v>98</v>
      </c>
      <c r="D13" s="69">
        <f t="shared" ref="D13:D15" si="0">SUM(E13,G13,I13,K13,M13,O13,Q13,S13,U13,W13,Y13,AA13)</f>
        <v>275</v>
      </c>
      <c r="E13" s="71">
        <v>22</v>
      </c>
      <c r="F13" s="70">
        <v>22</v>
      </c>
      <c r="G13" s="68">
        <v>21</v>
      </c>
      <c r="H13" s="70">
        <v>19</v>
      </c>
      <c r="I13" s="71">
        <v>24</v>
      </c>
      <c r="J13" s="70">
        <v>20</v>
      </c>
      <c r="K13" s="71">
        <v>23</v>
      </c>
      <c r="L13" s="70">
        <v>20</v>
      </c>
      <c r="M13" s="71">
        <v>23</v>
      </c>
      <c r="N13" s="70">
        <v>22</v>
      </c>
      <c r="O13" s="71">
        <v>23</v>
      </c>
      <c r="P13" s="70">
        <v>20</v>
      </c>
      <c r="Q13" s="71">
        <v>23</v>
      </c>
      <c r="R13" s="70">
        <v>22</v>
      </c>
      <c r="S13" s="71">
        <v>24</v>
      </c>
      <c r="T13" s="70">
        <v>20</v>
      </c>
      <c r="U13" s="71">
        <v>23</v>
      </c>
      <c r="V13" s="70">
        <v>25</v>
      </c>
      <c r="W13" s="71">
        <v>23</v>
      </c>
      <c r="X13" s="70">
        <v>186</v>
      </c>
      <c r="Y13" s="71">
        <v>23</v>
      </c>
      <c r="Z13" s="70">
        <v>186</v>
      </c>
      <c r="AA13" s="71">
        <v>23</v>
      </c>
      <c r="AB13" s="70">
        <v>186</v>
      </c>
      <c r="AC13" s="71">
        <f t="shared" ref="AC13:AD15" si="1">E13+G13+I13+K13+M13+O13+Q13+S13+U13+W13+Y13+AA13</f>
        <v>275</v>
      </c>
      <c r="AD13" s="72">
        <f>F13+H13+J13+L13+N13+P13+R13+T13+V13+X13+Z13+AB13</f>
        <v>748</v>
      </c>
      <c r="AE13" s="73">
        <f t="shared" ref="AE13:AE15" si="2">AD13/AC13</f>
        <v>2.72</v>
      </c>
      <c r="AF13" s="96">
        <f t="shared" ref="AF13:AF15" si="3">100%-AE13</f>
        <v>-1.7200000000000002</v>
      </c>
      <c r="AG13" s="113"/>
    </row>
    <row r="14" spans="1:33" s="17" customFormat="1" ht="42" customHeight="1" x14ac:dyDescent="0.2">
      <c r="A14" s="21" t="s">
        <v>77</v>
      </c>
      <c r="B14" s="163" t="s">
        <v>99</v>
      </c>
      <c r="C14" s="68" t="s">
        <v>100</v>
      </c>
      <c r="D14" s="69">
        <f t="shared" si="0"/>
        <v>15</v>
      </c>
      <c r="E14" s="71">
        <v>1</v>
      </c>
      <c r="F14" s="70">
        <v>0</v>
      </c>
      <c r="G14" s="68">
        <v>2</v>
      </c>
      <c r="H14" s="70">
        <v>1</v>
      </c>
      <c r="I14" s="71">
        <v>1</v>
      </c>
      <c r="J14" s="70">
        <v>1</v>
      </c>
      <c r="K14" s="71">
        <v>1</v>
      </c>
      <c r="L14" s="70">
        <v>0</v>
      </c>
      <c r="M14" s="71">
        <v>1</v>
      </c>
      <c r="N14" s="70">
        <v>1</v>
      </c>
      <c r="O14" s="71">
        <v>1</v>
      </c>
      <c r="P14" s="70">
        <v>0</v>
      </c>
      <c r="Q14" s="71">
        <v>2</v>
      </c>
      <c r="R14" s="70">
        <v>1</v>
      </c>
      <c r="S14" s="71">
        <v>1</v>
      </c>
      <c r="T14" s="70">
        <v>0</v>
      </c>
      <c r="U14" s="71">
        <v>1</v>
      </c>
      <c r="V14" s="70">
        <v>1</v>
      </c>
      <c r="W14" s="71">
        <v>1</v>
      </c>
      <c r="X14" s="70">
        <v>2</v>
      </c>
      <c r="Y14" s="71">
        <v>1</v>
      </c>
      <c r="Z14" s="70">
        <v>0</v>
      </c>
      <c r="AA14" s="71">
        <v>2</v>
      </c>
      <c r="AB14" s="70">
        <v>0</v>
      </c>
      <c r="AC14" s="71">
        <f t="shared" si="1"/>
        <v>15</v>
      </c>
      <c r="AD14" s="72">
        <f t="shared" si="1"/>
        <v>7</v>
      </c>
      <c r="AE14" s="73">
        <f t="shared" si="2"/>
        <v>0.46666666666666667</v>
      </c>
      <c r="AF14" s="96">
        <f t="shared" si="3"/>
        <v>0.53333333333333333</v>
      </c>
      <c r="AG14" s="113"/>
    </row>
    <row r="15" spans="1:33" s="17" customFormat="1" ht="41.25" customHeight="1" x14ac:dyDescent="0.2">
      <c r="A15" s="21" t="s">
        <v>101</v>
      </c>
      <c r="B15" s="163" t="s">
        <v>102</v>
      </c>
      <c r="C15" s="68" t="s">
        <v>103</v>
      </c>
      <c r="D15" s="69">
        <f t="shared" si="0"/>
        <v>62</v>
      </c>
      <c r="E15" s="71">
        <v>4</v>
      </c>
      <c r="F15" s="70">
        <v>3</v>
      </c>
      <c r="G15" s="68">
        <v>2</v>
      </c>
      <c r="H15" s="70">
        <v>4</v>
      </c>
      <c r="I15" s="71">
        <v>5</v>
      </c>
      <c r="J15" s="70">
        <v>4</v>
      </c>
      <c r="K15" s="71">
        <v>7</v>
      </c>
      <c r="L15" s="70">
        <v>5</v>
      </c>
      <c r="M15" s="71">
        <v>10</v>
      </c>
      <c r="N15" s="70">
        <v>6</v>
      </c>
      <c r="O15" s="71">
        <v>8</v>
      </c>
      <c r="P15" s="70">
        <v>5</v>
      </c>
      <c r="Q15" s="71">
        <v>7</v>
      </c>
      <c r="R15" s="70">
        <v>8</v>
      </c>
      <c r="S15" s="71">
        <v>4</v>
      </c>
      <c r="T15" s="70">
        <v>3</v>
      </c>
      <c r="U15" s="71">
        <v>2</v>
      </c>
      <c r="V15" s="70">
        <v>2</v>
      </c>
      <c r="W15" s="71">
        <v>7</v>
      </c>
      <c r="X15" s="70">
        <v>14</v>
      </c>
      <c r="Y15" s="71">
        <v>4</v>
      </c>
      <c r="Z15" s="70">
        <v>13</v>
      </c>
      <c r="AA15" s="71">
        <v>2</v>
      </c>
      <c r="AB15" s="70">
        <v>6</v>
      </c>
      <c r="AC15" s="71">
        <f t="shared" si="1"/>
        <v>62</v>
      </c>
      <c r="AD15" s="72">
        <f t="shared" si="1"/>
        <v>73</v>
      </c>
      <c r="AE15" s="73">
        <f t="shared" si="2"/>
        <v>1.1774193548387097</v>
      </c>
      <c r="AF15" s="96">
        <f t="shared" si="3"/>
        <v>-0.17741935483870974</v>
      </c>
      <c r="AG15" s="113"/>
    </row>
    <row r="16" spans="1:33" s="17" customFormat="1" ht="18" customHeight="1" x14ac:dyDescent="0.2">
      <c r="A16" s="21"/>
      <c r="B16" s="163"/>
      <c r="C16" s="68"/>
      <c r="D16" s="69"/>
      <c r="E16" s="71"/>
      <c r="F16" s="70"/>
      <c r="G16" s="68"/>
      <c r="H16" s="70"/>
      <c r="I16" s="71"/>
      <c r="J16" s="70"/>
      <c r="K16" s="71"/>
      <c r="L16" s="70"/>
      <c r="M16" s="71"/>
      <c r="N16" s="70"/>
      <c r="O16" s="71"/>
      <c r="P16" s="70"/>
      <c r="Q16" s="71"/>
      <c r="R16" s="70"/>
      <c r="S16" s="71"/>
      <c r="T16" s="70"/>
      <c r="U16" s="71"/>
      <c r="V16" s="70"/>
      <c r="W16" s="71"/>
      <c r="X16" s="70"/>
      <c r="Y16" s="71"/>
      <c r="Z16" s="70"/>
      <c r="AA16" s="71"/>
      <c r="AB16" s="70"/>
      <c r="AC16" s="71"/>
      <c r="AD16" s="72"/>
      <c r="AE16" s="73"/>
      <c r="AF16" s="96"/>
      <c r="AG16" s="113"/>
    </row>
    <row r="17" spans="1:33" s="17" customFormat="1" ht="35.25" customHeight="1" x14ac:dyDescent="0.2">
      <c r="A17" s="23" t="s">
        <v>33</v>
      </c>
      <c r="B17" s="162" t="s">
        <v>104</v>
      </c>
      <c r="C17" s="68"/>
      <c r="D17" s="69"/>
      <c r="E17" s="68"/>
      <c r="F17" s="70"/>
      <c r="G17" s="68"/>
      <c r="H17" s="70"/>
      <c r="I17" s="71"/>
      <c r="J17" s="70"/>
      <c r="K17" s="71"/>
      <c r="L17" s="70"/>
      <c r="M17" s="71"/>
      <c r="N17" s="70"/>
      <c r="O17" s="71"/>
      <c r="P17" s="70"/>
      <c r="Q17" s="71"/>
      <c r="R17" s="70"/>
      <c r="S17" s="71"/>
      <c r="T17" s="70"/>
      <c r="U17" s="71"/>
      <c r="V17" s="70"/>
      <c r="W17" s="71"/>
      <c r="X17" s="70"/>
      <c r="Y17" s="71"/>
      <c r="Z17" s="70"/>
      <c r="AA17" s="71"/>
      <c r="AB17" s="70"/>
      <c r="AC17" s="71"/>
      <c r="AD17" s="72"/>
      <c r="AE17" s="73"/>
      <c r="AF17" s="96"/>
      <c r="AG17" s="113"/>
    </row>
    <row r="18" spans="1:33" s="17" customFormat="1" ht="41.25" customHeight="1" x14ac:dyDescent="0.2">
      <c r="A18" s="7" t="s">
        <v>35</v>
      </c>
      <c r="B18" s="164" t="s">
        <v>105</v>
      </c>
      <c r="C18" s="68" t="s">
        <v>106</v>
      </c>
      <c r="D18" s="69">
        <f t="shared" ref="D18:D20" si="4">SUM(E18,G18,I18,K18,M18,O18,Q18,S18,U18,W18,Y18,AA18)</f>
        <v>13</v>
      </c>
      <c r="E18" s="71">
        <v>1</v>
      </c>
      <c r="F18" s="70">
        <v>1</v>
      </c>
      <c r="G18" s="68">
        <v>1</v>
      </c>
      <c r="H18" s="70">
        <v>1</v>
      </c>
      <c r="I18" s="71">
        <v>1</v>
      </c>
      <c r="J18" s="70">
        <v>1</v>
      </c>
      <c r="K18" s="71">
        <v>1</v>
      </c>
      <c r="L18" s="70">
        <v>1</v>
      </c>
      <c r="M18" s="71">
        <v>1</v>
      </c>
      <c r="N18" s="70">
        <v>0</v>
      </c>
      <c r="O18" s="71">
        <v>1</v>
      </c>
      <c r="P18" s="70">
        <v>0</v>
      </c>
      <c r="Q18" s="71">
        <v>1</v>
      </c>
      <c r="R18" s="70">
        <v>1</v>
      </c>
      <c r="S18" s="71">
        <v>2</v>
      </c>
      <c r="T18" s="70">
        <v>0</v>
      </c>
      <c r="U18" s="71">
        <v>1</v>
      </c>
      <c r="V18" s="70">
        <v>0</v>
      </c>
      <c r="W18" s="71">
        <v>1</v>
      </c>
      <c r="X18" s="70">
        <v>1</v>
      </c>
      <c r="Y18" s="71">
        <v>1</v>
      </c>
      <c r="Z18" s="70">
        <v>0</v>
      </c>
      <c r="AA18" s="71">
        <v>1</v>
      </c>
      <c r="AB18" s="70">
        <v>0</v>
      </c>
      <c r="AC18" s="71">
        <f t="shared" ref="AC18:AD20" si="5">E18+G18+I18+K18+M18+O18+Q18+S18+U18+W18+Y18+AA18</f>
        <v>13</v>
      </c>
      <c r="AD18" s="72">
        <f t="shared" si="5"/>
        <v>6</v>
      </c>
      <c r="AE18" s="73">
        <f t="shared" ref="AE18:AE20" si="6">AD18/AC18</f>
        <v>0.46153846153846156</v>
      </c>
      <c r="AF18" s="96">
        <f t="shared" ref="AF18:AF20" si="7">100%-AE18</f>
        <v>0.53846153846153844</v>
      </c>
      <c r="AG18" s="113"/>
    </row>
    <row r="19" spans="1:33" s="17" customFormat="1" ht="38.25" customHeight="1" x14ac:dyDescent="0.2">
      <c r="A19" s="7" t="s">
        <v>38</v>
      </c>
      <c r="B19" s="164" t="s">
        <v>107</v>
      </c>
      <c r="C19" s="68" t="s">
        <v>85</v>
      </c>
      <c r="D19" s="69">
        <f t="shared" si="4"/>
        <v>5</v>
      </c>
      <c r="E19" s="71">
        <v>0</v>
      </c>
      <c r="F19" s="70">
        <v>0</v>
      </c>
      <c r="G19" s="68">
        <v>0</v>
      </c>
      <c r="H19" s="70">
        <v>0</v>
      </c>
      <c r="I19" s="71">
        <v>0</v>
      </c>
      <c r="J19" s="70">
        <v>0</v>
      </c>
      <c r="K19" s="71">
        <v>1</v>
      </c>
      <c r="L19" s="70">
        <v>0</v>
      </c>
      <c r="M19" s="71">
        <v>1</v>
      </c>
      <c r="N19" s="70">
        <v>0</v>
      </c>
      <c r="O19" s="71">
        <v>1</v>
      </c>
      <c r="P19" s="70">
        <v>1</v>
      </c>
      <c r="Q19" s="71">
        <v>0</v>
      </c>
      <c r="R19" s="70">
        <v>0</v>
      </c>
      <c r="S19" s="71">
        <v>1</v>
      </c>
      <c r="T19" s="70">
        <v>0</v>
      </c>
      <c r="U19" s="71">
        <v>1</v>
      </c>
      <c r="V19" s="70">
        <v>0</v>
      </c>
      <c r="W19" s="71">
        <v>0</v>
      </c>
      <c r="X19" s="70">
        <v>0</v>
      </c>
      <c r="Y19" s="71">
        <v>0</v>
      </c>
      <c r="Z19" s="70">
        <v>0</v>
      </c>
      <c r="AA19" s="71">
        <v>0</v>
      </c>
      <c r="AB19" s="70">
        <v>0</v>
      </c>
      <c r="AC19" s="71">
        <f t="shared" si="5"/>
        <v>5</v>
      </c>
      <c r="AD19" s="72">
        <f t="shared" si="5"/>
        <v>1</v>
      </c>
      <c r="AE19" s="73">
        <f t="shared" si="6"/>
        <v>0.2</v>
      </c>
      <c r="AF19" s="96">
        <f t="shared" si="7"/>
        <v>0.8</v>
      </c>
      <c r="AG19" s="113"/>
    </row>
    <row r="20" spans="1:33" s="17" customFormat="1" ht="41.25" customHeight="1" x14ac:dyDescent="0.2">
      <c r="A20" s="7" t="s">
        <v>60</v>
      </c>
      <c r="B20" s="164" t="s">
        <v>108</v>
      </c>
      <c r="C20" s="68" t="s">
        <v>85</v>
      </c>
      <c r="D20" s="69">
        <f t="shared" si="4"/>
        <v>3</v>
      </c>
      <c r="E20" s="71">
        <v>0</v>
      </c>
      <c r="F20" s="70">
        <v>0</v>
      </c>
      <c r="G20" s="68">
        <v>0</v>
      </c>
      <c r="H20" s="70">
        <v>0</v>
      </c>
      <c r="I20" s="71">
        <v>0</v>
      </c>
      <c r="J20" s="70">
        <v>0</v>
      </c>
      <c r="K20" s="71">
        <v>1</v>
      </c>
      <c r="L20" s="70">
        <v>0</v>
      </c>
      <c r="M20" s="71">
        <v>1</v>
      </c>
      <c r="N20" s="70">
        <v>0</v>
      </c>
      <c r="O20" s="71">
        <v>0</v>
      </c>
      <c r="P20" s="70">
        <v>0</v>
      </c>
      <c r="Q20" s="71">
        <v>0</v>
      </c>
      <c r="R20" s="70">
        <v>0</v>
      </c>
      <c r="S20" s="71">
        <v>1</v>
      </c>
      <c r="T20" s="70">
        <v>0</v>
      </c>
      <c r="U20" s="71">
        <v>0</v>
      </c>
      <c r="V20" s="70">
        <v>1</v>
      </c>
      <c r="W20" s="71">
        <v>0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5"/>
        <v>3</v>
      </c>
      <c r="AD20" s="72">
        <f t="shared" si="5"/>
        <v>1</v>
      </c>
      <c r="AE20" s="73">
        <f t="shared" si="6"/>
        <v>0.33333333333333331</v>
      </c>
      <c r="AF20" s="96">
        <f t="shared" si="7"/>
        <v>0.66666666666666674</v>
      </c>
      <c r="AG20" s="113"/>
    </row>
    <row r="21" spans="1:33" s="17" customFormat="1" ht="5.25" customHeight="1" x14ac:dyDescent="0.2">
      <c r="A21" s="79"/>
      <c r="B21" s="166"/>
      <c r="C21" s="81"/>
      <c r="D21" s="82"/>
      <c r="E21" s="83"/>
      <c r="F21" s="84"/>
      <c r="G21" s="81"/>
      <c r="H21" s="84"/>
      <c r="I21" s="83"/>
      <c r="J21" s="84"/>
      <c r="K21" s="83"/>
      <c r="L21" s="84"/>
      <c r="M21" s="83"/>
      <c r="N21" s="84"/>
      <c r="O21" s="83"/>
      <c r="P21" s="84"/>
      <c r="Q21" s="83"/>
      <c r="R21" s="84"/>
      <c r="S21" s="83"/>
      <c r="T21" s="84"/>
      <c r="U21" s="83"/>
      <c r="V21" s="84"/>
      <c r="W21" s="83"/>
      <c r="X21" s="84"/>
      <c r="Y21" s="83"/>
      <c r="Z21" s="84"/>
      <c r="AA21" s="83"/>
      <c r="AB21" s="84"/>
      <c r="AC21" s="83"/>
      <c r="AD21" s="85"/>
      <c r="AE21" s="86"/>
      <c r="AF21" s="110"/>
      <c r="AG21" s="114"/>
    </row>
    <row r="22" spans="1:33" ht="3.75" customHeight="1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</row>
    <row r="26" spans="1:33" ht="15" x14ac:dyDescent="0.25">
      <c r="B26" s="53"/>
      <c r="I26" s="54"/>
      <c r="V26" s="54"/>
    </row>
    <row r="36" spans="33:33" ht="15" x14ac:dyDescent="0.25">
      <c r="AG36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66" fitToHeight="0" orientation="landscape" horizontalDpi="300" verticalDpi="300" r:id="rId1"/>
  <headerFooter>
    <oddFooter>&amp;C&amp;P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61F33-53C8-462D-8981-BD7FFB6E3931}">
  <sheetPr>
    <tabColor rgb="FF00B050"/>
  </sheetPr>
  <dimension ref="A1:AG44"/>
  <sheetViews>
    <sheetView showRuler="0" topLeftCell="A19" zoomScaleNormal="100" zoomScalePageLayoutView="81" workbookViewId="0">
      <selection activeCell="I17" sqref="I17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1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06" t="s">
        <v>50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</row>
    <row r="2" spans="1:33" ht="24" customHeight="1" x14ac:dyDescent="0.2">
      <c r="A2" s="207" t="s">
        <v>49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08" t="s">
        <v>174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10"/>
      <c r="M4" s="211" t="s">
        <v>123</v>
      </c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2"/>
    </row>
    <row r="5" spans="1:33" ht="15.75" customHeight="1" x14ac:dyDescent="0.2">
      <c r="A5" s="213" t="s">
        <v>175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4"/>
      <c r="AF5" s="214"/>
      <c r="AG5" s="215"/>
    </row>
    <row r="6" spans="1:33" ht="12.75" customHeight="1" x14ac:dyDescent="0.2">
      <c r="A6" s="216"/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8"/>
    </row>
    <row r="7" spans="1:33" s="3" customFormat="1" ht="13.5" customHeight="1" x14ac:dyDescent="0.2">
      <c r="A7" s="195" t="s">
        <v>2</v>
      </c>
      <c r="B7" s="198" t="s">
        <v>3</v>
      </c>
      <c r="C7" s="201" t="s">
        <v>4</v>
      </c>
      <c r="D7" s="201" t="s">
        <v>5</v>
      </c>
      <c r="E7" s="204" t="s">
        <v>6</v>
      </c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191" t="s">
        <v>7</v>
      </c>
      <c r="AD7" s="191"/>
      <c r="AE7" s="191" t="s">
        <v>8</v>
      </c>
      <c r="AF7" s="191" t="s">
        <v>9</v>
      </c>
      <c r="AG7" s="191" t="s">
        <v>10</v>
      </c>
    </row>
    <row r="8" spans="1:33" s="3" customFormat="1" ht="15.75" customHeight="1" x14ac:dyDescent="0.2">
      <c r="A8" s="196"/>
      <c r="B8" s="199"/>
      <c r="C8" s="202"/>
      <c r="D8" s="202"/>
      <c r="E8" s="190" t="s">
        <v>11</v>
      </c>
      <c r="F8" s="190"/>
      <c r="G8" s="190" t="s">
        <v>12</v>
      </c>
      <c r="H8" s="190"/>
      <c r="I8" s="190" t="s">
        <v>13</v>
      </c>
      <c r="J8" s="190"/>
      <c r="K8" s="190" t="s">
        <v>14</v>
      </c>
      <c r="L8" s="190"/>
      <c r="M8" s="194" t="s">
        <v>15</v>
      </c>
      <c r="N8" s="190"/>
      <c r="O8" s="190" t="s">
        <v>16</v>
      </c>
      <c r="P8" s="190"/>
      <c r="Q8" s="190" t="s">
        <v>17</v>
      </c>
      <c r="R8" s="190"/>
      <c r="S8" s="190" t="s">
        <v>18</v>
      </c>
      <c r="T8" s="190"/>
      <c r="U8" s="190" t="s">
        <v>19</v>
      </c>
      <c r="V8" s="190"/>
      <c r="W8" s="190" t="s">
        <v>20</v>
      </c>
      <c r="X8" s="190"/>
      <c r="Y8" s="190" t="s">
        <v>21</v>
      </c>
      <c r="Z8" s="190"/>
      <c r="AA8" s="190" t="s">
        <v>22</v>
      </c>
      <c r="AB8" s="190"/>
      <c r="AC8" s="191"/>
      <c r="AD8" s="191"/>
      <c r="AE8" s="191"/>
      <c r="AF8" s="191"/>
      <c r="AG8" s="191"/>
    </row>
    <row r="9" spans="1:33" s="3" customFormat="1" ht="13.5" customHeight="1" x14ac:dyDescent="0.2">
      <c r="A9" s="196"/>
      <c r="B9" s="199"/>
      <c r="C9" s="202"/>
      <c r="D9" s="202"/>
      <c r="E9" s="119" t="s">
        <v>23</v>
      </c>
      <c r="F9" s="120" t="s">
        <v>24</v>
      </c>
      <c r="G9" s="119" t="s">
        <v>23</v>
      </c>
      <c r="H9" s="120" t="s">
        <v>24</v>
      </c>
      <c r="I9" s="119" t="s">
        <v>23</v>
      </c>
      <c r="J9" s="120" t="s">
        <v>24</v>
      </c>
      <c r="K9" s="119" t="s">
        <v>23</v>
      </c>
      <c r="L9" s="121" t="s">
        <v>24</v>
      </c>
      <c r="M9" s="119" t="s">
        <v>23</v>
      </c>
      <c r="N9" s="120" t="s">
        <v>24</v>
      </c>
      <c r="O9" s="119" t="s">
        <v>23</v>
      </c>
      <c r="P9" s="120" t="s">
        <v>24</v>
      </c>
      <c r="Q9" s="119" t="s">
        <v>23</v>
      </c>
      <c r="R9" s="120" t="s">
        <v>24</v>
      </c>
      <c r="S9" s="119" t="s">
        <v>23</v>
      </c>
      <c r="T9" s="120" t="s">
        <v>24</v>
      </c>
      <c r="U9" s="119" t="s">
        <v>23</v>
      </c>
      <c r="V9" s="120" t="s">
        <v>24</v>
      </c>
      <c r="W9" s="119" t="s">
        <v>23</v>
      </c>
      <c r="X9" s="120" t="s">
        <v>24</v>
      </c>
      <c r="Y9" s="119" t="s">
        <v>23</v>
      </c>
      <c r="Z9" s="120" t="s">
        <v>24</v>
      </c>
      <c r="AA9" s="119" t="s">
        <v>23</v>
      </c>
      <c r="AB9" s="120" t="s">
        <v>24</v>
      </c>
      <c r="AC9" s="119" t="s">
        <v>23</v>
      </c>
      <c r="AD9" s="120" t="s">
        <v>24</v>
      </c>
      <c r="AE9" s="192"/>
      <c r="AF9" s="192"/>
      <c r="AG9" s="192"/>
    </row>
    <row r="10" spans="1:33" s="17" customFormat="1" ht="18" customHeight="1" x14ac:dyDescent="0.2">
      <c r="A10" s="122"/>
      <c r="B10" s="147"/>
      <c r="C10" s="124"/>
      <c r="D10" s="125"/>
      <c r="E10" s="126"/>
      <c r="F10" s="127"/>
      <c r="G10" s="124"/>
      <c r="H10" s="127"/>
      <c r="I10" s="126"/>
      <c r="J10" s="127"/>
      <c r="K10" s="126"/>
      <c r="L10" s="127"/>
      <c r="M10" s="126"/>
      <c r="N10" s="127"/>
      <c r="O10" s="126"/>
      <c r="P10" s="127"/>
      <c r="Q10" s="126"/>
      <c r="R10" s="127"/>
      <c r="S10" s="126"/>
      <c r="T10" s="127"/>
      <c r="U10" s="126"/>
      <c r="V10" s="127"/>
      <c r="W10" s="126"/>
      <c r="X10" s="127"/>
      <c r="Y10" s="126"/>
      <c r="Z10" s="127"/>
      <c r="AA10" s="126"/>
      <c r="AB10" s="127"/>
      <c r="AC10" s="126"/>
      <c r="AD10" s="128"/>
      <c r="AE10" s="129"/>
      <c r="AF10" s="130"/>
      <c r="AG10" s="131"/>
    </row>
    <row r="11" spans="1:33" s="17" customFormat="1" ht="25.5" x14ac:dyDescent="0.2">
      <c r="A11" s="18" t="s">
        <v>25</v>
      </c>
      <c r="B11" s="149" t="s">
        <v>124</v>
      </c>
      <c r="C11" s="68"/>
      <c r="D11" s="69"/>
      <c r="E11" s="94"/>
      <c r="F11" s="70"/>
      <c r="G11" s="94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25.5" x14ac:dyDescent="0.2">
      <c r="A12" s="21" t="s">
        <v>27</v>
      </c>
      <c r="B12" s="151" t="s">
        <v>125</v>
      </c>
      <c r="C12" s="68" t="s">
        <v>126</v>
      </c>
      <c r="D12" s="69">
        <f>SUM(E12,G12,I12,K12,M12,O12,Q12,S12,U12,W12,Y12,AA12)</f>
        <v>18</v>
      </c>
      <c r="E12" s="71">
        <v>1</v>
      </c>
      <c r="F12" s="70">
        <v>1</v>
      </c>
      <c r="G12" s="68">
        <v>2</v>
      </c>
      <c r="H12" s="70">
        <v>1</v>
      </c>
      <c r="I12" s="71">
        <v>1</v>
      </c>
      <c r="J12" s="70">
        <v>2</v>
      </c>
      <c r="K12" s="71">
        <v>2</v>
      </c>
      <c r="L12" s="70">
        <v>0</v>
      </c>
      <c r="M12" s="71">
        <v>1</v>
      </c>
      <c r="N12" s="70">
        <v>0</v>
      </c>
      <c r="O12" s="71">
        <v>2</v>
      </c>
      <c r="P12" s="70">
        <v>0</v>
      </c>
      <c r="Q12" s="71">
        <v>1</v>
      </c>
      <c r="R12" s="70">
        <v>0</v>
      </c>
      <c r="S12" s="71">
        <v>2</v>
      </c>
      <c r="T12" s="70">
        <v>0</v>
      </c>
      <c r="U12" s="71">
        <v>1</v>
      </c>
      <c r="V12" s="70">
        <v>0</v>
      </c>
      <c r="W12" s="71">
        <v>2</v>
      </c>
      <c r="X12" s="70">
        <v>0</v>
      </c>
      <c r="Y12" s="71">
        <v>1</v>
      </c>
      <c r="Z12" s="70">
        <v>0</v>
      </c>
      <c r="AA12" s="71">
        <v>2</v>
      </c>
      <c r="AB12" s="70">
        <v>0</v>
      </c>
      <c r="AC12" s="71">
        <f>E12+G12+I12+K12+M12+O12+Q12+S12+U12+W12+Y12+AA12</f>
        <v>18</v>
      </c>
      <c r="AD12" s="72">
        <f>F12+H12+J12+L12+N12+P12+R12+T12+V12+X12+Z12+AB12</f>
        <v>4</v>
      </c>
      <c r="AE12" s="73">
        <f>AD12/AC12</f>
        <v>0.22222222222222221</v>
      </c>
      <c r="AF12" s="74">
        <f>100%-AE12</f>
        <v>0.77777777777777779</v>
      </c>
      <c r="AG12" s="75"/>
    </row>
    <row r="13" spans="1:33" s="17" customFormat="1" ht="21" customHeight="1" x14ac:dyDescent="0.2">
      <c r="A13" s="21" t="s">
        <v>30</v>
      </c>
      <c r="B13" s="151" t="s">
        <v>127</v>
      </c>
      <c r="C13" s="68" t="s">
        <v>128</v>
      </c>
      <c r="D13" s="69">
        <f>SUM(E13,G13,I13,K13,M13,O13,Q13,S13,U13,W13,Y13,AA13)</f>
        <v>158</v>
      </c>
      <c r="E13" s="71">
        <v>6</v>
      </c>
      <c r="F13" s="70">
        <v>16</v>
      </c>
      <c r="G13" s="68">
        <v>16</v>
      </c>
      <c r="H13" s="70">
        <v>16</v>
      </c>
      <c r="I13" s="71">
        <v>14</v>
      </c>
      <c r="J13" s="70">
        <v>14</v>
      </c>
      <c r="K13" s="71">
        <v>10</v>
      </c>
      <c r="L13" s="70">
        <v>11</v>
      </c>
      <c r="M13" s="71">
        <v>15</v>
      </c>
      <c r="N13" s="70">
        <v>15</v>
      </c>
      <c r="O13" s="71">
        <v>9</v>
      </c>
      <c r="P13" s="70">
        <v>12</v>
      </c>
      <c r="Q13" s="71">
        <v>22</v>
      </c>
      <c r="R13" s="70">
        <v>22</v>
      </c>
      <c r="S13" s="71">
        <v>14</v>
      </c>
      <c r="T13" s="70">
        <v>12</v>
      </c>
      <c r="U13" s="71">
        <v>8</v>
      </c>
      <c r="V13" s="70">
        <v>0</v>
      </c>
      <c r="W13" s="71">
        <v>22</v>
      </c>
      <c r="X13" s="70">
        <v>0</v>
      </c>
      <c r="Y13" s="71">
        <v>14</v>
      </c>
      <c r="Z13" s="70">
        <v>0</v>
      </c>
      <c r="AA13" s="71">
        <v>8</v>
      </c>
      <c r="AB13" s="70">
        <v>0</v>
      </c>
      <c r="AC13" s="71">
        <f>E13+G13+I13+K13+M13+O13+Q13+S13+U13+W13+Y13+AA13</f>
        <v>158</v>
      </c>
      <c r="AD13" s="72">
        <f>F13+H13+J13+L13+N13+P13+R13+T13+V13+X13+Z13+AB13</f>
        <v>118</v>
      </c>
      <c r="AE13" s="73">
        <f>AD13/AC13</f>
        <v>0.74683544303797467</v>
      </c>
      <c r="AF13" s="74">
        <f>100%-AE13</f>
        <v>0.25316455696202533</v>
      </c>
      <c r="AG13" s="75"/>
    </row>
    <row r="14" spans="1:33" s="17" customFormat="1" ht="18" customHeight="1" x14ac:dyDescent="0.2">
      <c r="A14" s="21"/>
      <c r="B14" s="151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8.25" x14ac:dyDescent="0.2">
      <c r="A15" s="23" t="s">
        <v>33</v>
      </c>
      <c r="B15" s="149" t="s">
        <v>129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74"/>
      <c r="AG15" s="75"/>
    </row>
    <row r="16" spans="1:33" s="17" customFormat="1" ht="27.75" customHeight="1" x14ac:dyDescent="0.2">
      <c r="A16" s="7" t="s">
        <v>35</v>
      </c>
      <c r="B16" s="154" t="s">
        <v>130</v>
      </c>
      <c r="C16" s="68" t="s">
        <v>131</v>
      </c>
      <c r="D16" s="69">
        <f t="shared" ref="D16:D18" si="0">SUM(E16,G16,I16,K16,M16,O16,Q16,S16,U16,W16,Y16,AA16)</f>
        <v>22</v>
      </c>
      <c r="E16" s="71">
        <v>2</v>
      </c>
      <c r="F16" s="70">
        <v>2</v>
      </c>
      <c r="G16" s="68">
        <v>2</v>
      </c>
      <c r="H16" s="70">
        <v>2</v>
      </c>
      <c r="I16" s="71">
        <v>2</v>
      </c>
      <c r="J16" s="70">
        <v>2</v>
      </c>
      <c r="K16" s="71">
        <v>2</v>
      </c>
      <c r="L16" s="70">
        <v>2</v>
      </c>
      <c r="M16" s="71">
        <v>2</v>
      </c>
      <c r="N16" s="70">
        <v>2</v>
      </c>
      <c r="O16" s="71">
        <v>2</v>
      </c>
      <c r="P16" s="70">
        <v>2</v>
      </c>
      <c r="Q16" s="71">
        <v>2</v>
      </c>
      <c r="R16" s="70">
        <v>2</v>
      </c>
      <c r="S16" s="71">
        <v>2</v>
      </c>
      <c r="T16" s="70">
        <v>2</v>
      </c>
      <c r="U16" s="71">
        <v>2</v>
      </c>
      <c r="V16" s="70">
        <v>0</v>
      </c>
      <c r="W16" s="71">
        <v>1</v>
      </c>
      <c r="X16" s="70">
        <v>0</v>
      </c>
      <c r="Y16" s="71">
        <v>2</v>
      </c>
      <c r="Z16" s="70">
        <v>0</v>
      </c>
      <c r="AA16" s="71">
        <v>1</v>
      </c>
      <c r="AB16" s="70">
        <v>0</v>
      </c>
      <c r="AC16" s="71">
        <f t="shared" ref="AC16:AD28" si="1">E16+G16+I16+K16+M16+O16+Q16+S16+U16+W16+Y16+AA16</f>
        <v>22</v>
      </c>
      <c r="AD16" s="72">
        <f t="shared" si="1"/>
        <v>16</v>
      </c>
      <c r="AE16" s="73">
        <f t="shared" ref="AE16:AE28" si="2">AD16/AC16</f>
        <v>0.72727272727272729</v>
      </c>
      <c r="AF16" s="74">
        <f t="shared" ref="AF16:AF28" si="3">100%-AE16</f>
        <v>0.27272727272727271</v>
      </c>
      <c r="AG16" s="75"/>
    </row>
    <row r="17" spans="1:33" s="17" customFormat="1" ht="20.25" customHeight="1" x14ac:dyDescent="0.2">
      <c r="A17" s="7" t="s">
        <v>38</v>
      </c>
      <c r="B17" s="154" t="s">
        <v>132</v>
      </c>
      <c r="C17" s="68" t="s">
        <v>133</v>
      </c>
      <c r="D17" s="69">
        <f t="shared" si="0"/>
        <v>12</v>
      </c>
      <c r="E17" s="71">
        <v>1</v>
      </c>
      <c r="F17" s="70">
        <v>1</v>
      </c>
      <c r="G17" s="68">
        <v>1</v>
      </c>
      <c r="H17" s="70">
        <v>1</v>
      </c>
      <c r="I17" s="71">
        <v>1</v>
      </c>
      <c r="J17" s="70">
        <v>1</v>
      </c>
      <c r="K17" s="71">
        <v>1</v>
      </c>
      <c r="L17" s="70">
        <v>1</v>
      </c>
      <c r="M17" s="71">
        <v>1</v>
      </c>
      <c r="N17" s="70">
        <v>1</v>
      </c>
      <c r="O17" s="71">
        <v>1</v>
      </c>
      <c r="P17" s="70">
        <v>1</v>
      </c>
      <c r="Q17" s="71">
        <v>1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1</v>
      </c>
      <c r="AB17" s="70">
        <v>0</v>
      </c>
      <c r="AC17" s="71">
        <f t="shared" si="1"/>
        <v>12</v>
      </c>
      <c r="AD17" s="72">
        <f t="shared" si="1"/>
        <v>8</v>
      </c>
      <c r="AE17" s="73">
        <f t="shared" si="2"/>
        <v>0.66666666666666663</v>
      </c>
      <c r="AF17" s="74">
        <f t="shared" si="3"/>
        <v>0.33333333333333337</v>
      </c>
      <c r="AG17" s="75"/>
    </row>
    <row r="18" spans="1:33" s="17" customFormat="1" ht="32.25" customHeight="1" x14ac:dyDescent="0.2">
      <c r="A18" s="7" t="s">
        <v>60</v>
      </c>
      <c r="B18" s="154" t="s">
        <v>134</v>
      </c>
      <c r="C18" s="68" t="s">
        <v>135</v>
      </c>
      <c r="D18" s="69">
        <f t="shared" si="0"/>
        <v>5</v>
      </c>
      <c r="E18" s="71">
        <v>0</v>
      </c>
      <c r="F18" s="70">
        <v>0</v>
      </c>
      <c r="G18" s="68">
        <v>0</v>
      </c>
      <c r="H18" s="70">
        <v>0</v>
      </c>
      <c r="I18" s="71">
        <v>1</v>
      </c>
      <c r="J18" s="70">
        <v>1</v>
      </c>
      <c r="K18" s="71">
        <v>0</v>
      </c>
      <c r="L18" s="70">
        <v>0</v>
      </c>
      <c r="M18" s="71">
        <v>1</v>
      </c>
      <c r="N18" s="70">
        <v>0</v>
      </c>
      <c r="O18" s="71">
        <v>0</v>
      </c>
      <c r="P18" s="70">
        <v>0</v>
      </c>
      <c r="Q18" s="71">
        <v>1</v>
      </c>
      <c r="R18" s="70">
        <v>1</v>
      </c>
      <c r="S18" s="71">
        <v>0</v>
      </c>
      <c r="T18" s="70">
        <v>1</v>
      </c>
      <c r="U18" s="71">
        <v>0</v>
      </c>
      <c r="V18" s="70">
        <v>0</v>
      </c>
      <c r="W18" s="71">
        <v>1</v>
      </c>
      <c r="X18" s="70">
        <v>0</v>
      </c>
      <c r="Y18" s="71">
        <v>0</v>
      </c>
      <c r="Z18" s="70">
        <v>0</v>
      </c>
      <c r="AA18" s="71">
        <v>1</v>
      </c>
      <c r="AB18" s="70">
        <v>0</v>
      </c>
      <c r="AC18" s="71">
        <f t="shared" si="1"/>
        <v>5</v>
      </c>
      <c r="AD18" s="72">
        <f t="shared" si="1"/>
        <v>3</v>
      </c>
      <c r="AE18" s="73">
        <f t="shared" si="2"/>
        <v>0.6</v>
      </c>
      <c r="AF18" s="74">
        <f t="shared" si="3"/>
        <v>0.4</v>
      </c>
      <c r="AG18" s="75"/>
    </row>
    <row r="19" spans="1:33" s="17" customFormat="1" ht="18" customHeight="1" x14ac:dyDescent="0.2">
      <c r="A19" s="21"/>
      <c r="B19" s="151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74"/>
      <c r="AG19" s="75"/>
    </row>
    <row r="20" spans="1:33" s="17" customFormat="1" ht="25.5" x14ac:dyDescent="0.2">
      <c r="A20" s="23" t="s">
        <v>40</v>
      </c>
      <c r="B20" s="159" t="s">
        <v>136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74"/>
      <c r="AG20" s="75"/>
    </row>
    <row r="21" spans="1:33" s="17" customFormat="1" ht="29.25" customHeight="1" x14ac:dyDescent="0.2">
      <c r="A21" s="7" t="s">
        <v>42</v>
      </c>
      <c r="B21" s="154" t="s">
        <v>137</v>
      </c>
      <c r="C21" s="68" t="s">
        <v>32</v>
      </c>
      <c r="D21" s="69">
        <f t="shared" ref="D21:D24" si="4">SUM(E21,G21,I21,K21,M21,O21,Q21,S21,U21,W21,Y21,AA21)</f>
        <v>9</v>
      </c>
      <c r="E21" s="71">
        <v>1</v>
      </c>
      <c r="F21" s="70">
        <v>1</v>
      </c>
      <c r="G21" s="68">
        <v>0</v>
      </c>
      <c r="H21" s="70">
        <v>1</v>
      </c>
      <c r="I21" s="71">
        <v>1</v>
      </c>
      <c r="J21" s="70">
        <v>1</v>
      </c>
      <c r="K21" s="71">
        <v>1</v>
      </c>
      <c r="L21" s="70">
        <v>1</v>
      </c>
      <c r="M21" s="71">
        <v>1</v>
      </c>
      <c r="N21" s="70">
        <v>0</v>
      </c>
      <c r="O21" s="71">
        <v>0</v>
      </c>
      <c r="P21" s="70">
        <v>0</v>
      </c>
      <c r="Q21" s="71">
        <v>1</v>
      </c>
      <c r="R21" s="70">
        <v>1</v>
      </c>
      <c r="S21" s="71">
        <v>1</v>
      </c>
      <c r="T21" s="70">
        <v>1</v>
      </c>
      <c r="U21" s="71">
        <v>1</v>
      </c>
      <c r="V21" s="70">
        <v>0</v>
      </c>
      <c r="W21" s="71">
        <v>1</v>
      </c>
      <c r="X21" s="70">
        <v>0</v>
      </c>
      <c r="Y21" s="71">
        <v>0</v>
      </c>
      <c r="Z21" s="70">
        <v>0</v>
      </c>
      <c r="AA21" s="71">
        <v>1</v>
      </c>
      <c r="AB21" s="70">
        <v>0</v>
      </c>
      <c r="AC21" s="71">
        <f t="shared" si="1"/>
        <v>9</v>
      </c>
      <c r="AD21" s="72">
        <f t="shared" si="1"/>
        <v>6</v>
      </c>
      <c r="AE21" s="73">
        <f t="shared" si="2"/>
        <v>0.66666666666666663</v>
      </c>
      <c r="AF21" s="74">
        <f t="shared" si="3"/>
        <v>0.33333333333333337</v>
      </c>
      <c r="AG21" s="75"/>
    </row>
    <row r="22" spans="1:33" s="17" customFormat="1" ht="30" customHeight="1" x14ac:dyDescent="0.2">
      <c r="A22" s="7" t="s">
        <v>47</v>
      </c>
      <c r="B22" s="154" t="s">
        <v>138</v>
      </c>
      <c r="C22" s="68" t="s">
        <v>32</v>
      </c>
      <c r="D22" s="69">
        <f t="shared" si="4"/>
        <v>8</v>
      </c>
      <c r="E22" s="71">
        <v>1</v>
      </c>
      <c r="F22" s="70">
        <v>1</v>
      </c>
      <c r="G22" s="68">
        <v>0</v>
      </c>
      <c r="H22" s="70">
        <v>3</v>
      </c>
      <c r="I22" s="71">
        <v>1</v>
      </c>
      <c r="J22" s="70">
        <v>3</v>
      </c>
      <c r="K22" s="71">
        <v>0</v>
      </c>
      <c r="L22" s="70">
        <v>0</v>
      </c>
      <c r="M22" s="71">
        <v>1</v>
      </c>
      <c r="N22" s="70">
        <v>1</v>
      </c>
      <c r="O22" s="71">
        <v>0</v>
      </c>
      <c r="P22" s="70">
        <v>0</v>
      </c>
      <c r="Q22" s="71">
        <v>1</v>
      </c>
      <c r="R22" s="70">
        <v>1</v>
      </c>
      <c r="S22" s="71">
        <v>2</v>
      </c>
      <c r="T22" s="70">
        <v>2</v>
      </c>
      <c r="U22" s="71">
        <v>1</v>
      </c>
      <c r="V22" s="70">
        <v>0</v>
      </c>
      <c r="W22" s="71">
        <v>1</v>
      </c>
      <c r="X22" s="70">
        <v>0</v>
      </c>
      <c r="Y22" s="71">
        <v>0</v>
      </c>
      <c r="Z22" s="70">
        <v>0</v>
      </c>
      <c r="AA22" s="71">
        <v>0</v>
      </c>
      <c r="AB22" s="70">
        <v>0</v>
      </c>
      <c r="AC22" s="71">
        <f t="shared" si="1"/>
        <v>8</v>
      </c>
      <c r="AD22" s="72">
        <f t="shared" si="1"/>
        <v>11</v>
      </c>
      <c r="AE22" s="73">
        <f t="shared" si="2"/>
        <v>1.375</v>
      </c>
      <c r="AF22" s="74">
        <f t="shared" si="3"/>
        <v>-0.375</v>
      </c>
      <c r="AG22" s="75"/>
    </row>
    <row r="23" spans="1:33" s="17" customFormat="1" ht="32.25" customHeight="1" x14ac:dyDescent="0.2">
      <c r="A23" s="7" t="s">
        <v>88</v>
      </c>
      <c r="B23" s="154" t="s">
        <v>139</v>
      </c>
      <c r="C23" s="68" t="s">
        <v>57</v>
      </c>
      <c r="D23" s="69">
        <f t="shared" si="4"/>
        <v>682</v>
      </c>
      <c r="E23" s="71">
        <v>57</v>
      </c>
      <c r="F23" s="70">
        <v>57</v>
      </c>
      <c r="G23" s="68">
        <v>57</v>
      </c>
      <c r="H23" s="70">
        <v>56</v>
      </c>
      <c r="I23" s="71">
        <v>59</v>
      </c>
      <c r="J23" s="70">
        <v>54</v>
      </c>
      <c r="K23" s="71">
        <v>58</v>
      </c>
      <c r="L23" s="70">
        <v>0</v>
      </c>
      <c r="M23" s="71">
        <v>56</v>
      </c>
      <c r="N23" s="70">
        <v>25</v>
      </c>
      <c r="O23" s="71">
        <v>56</v>
      </c>
      <c r="P23" s="70">
        <v>25</v>
      </c>
      <c r="Q23" s="71">
        <v>58</v>
      </c>
      <c r="R23" s="70">
        <v>32</v>
      </c>
      <c r="S23" s="71">
        <v>56</v>
      </c>
      <c r="T23" s="70">
        <v>19</v>
      </c>
      <c r="U23" s="71">
        <v>56</v>
      </c>
      <c r="V23" s="70">
        <v>0</v>
      </c>
      <c r="W23" s="71">
        <v>57</v>
      </c>
      <c r="X23" s="70">
        <v>0</v>
      </c>
      <c r="Y23" s="71">
        <v>56</v>
      </c>
      <c r="Z23" s="70">
        <v>0</v>
      </c>
      <c r="AA23" s="71">
        <v>56</v>
      </c>
      <c r="AB23" s="70">
        <v>0</v>
      </c>
      <c r="AC23" s="71">
        <f t="shared" si="1"/>
        <v>682</v>
      </c>
      <c r="AD23" s="72">
        <f t="shared" si="1"/>
        <v>268</v>
      </c>
      <c r="AE23" s="73">
        <f t="shared" si="2"/>
        <v>0.39296187683284456</v>
      </c>
      <c r="AF23" s="74">
        <f t="shared" si="3"/>
        <v>0.60703812316715544</v>
      </c>
      <c r="AG23" s="75"/>
    </row>
    <row r="24" spans="1:33" s="17" customFormat="1" ht="31.5" customHeight="1" x14ac:dyDescent="0.2">
      <c r="A24" s="7" t="s">
        <v>140</v>
      </c>
      <c r="B24" s="154" t="s">
        <v>141</v>
      </c>
      <c r="C24" s="68" t="s">
        <v>142</v>
      </c>
      <c r="D24" s="69">
        <f t="shared" si="4"/>
        <v>22</v>
      </c>
      <c r="E24" s="71">
        <v>2</v>
      </c>
      <c r="F24" s="70">
        <v>2</v>
      </c>
      <c r="G24" s="68">
        <v>2</v>
      </c>
      <c r="H24" s="70">
        <v>3</v>
      </c>
      <c r="I24" s="71">
        <v>2</v>
      </c>
      <c r="J24" s="70">
        <v>3</v>
      </c>
      <c r="K24" s="71">
        <v>2</v>
      </c>
      <c r="L24" s="70">
        <v>2</v>
      </c>
      <c r="M24" s="71">
        <v>2</v>
      </c>
      <c r="N24" s="70">
        <v>2</v>
      </c>
      <c r="O24" s="71">
        <v>2</v>
      </c>
      <c r="P24" s="70">
        <v>2</v>
      </c>
      <c r="Q24" s="71">
        <v>2</v>
      </c>
      <c r="R24" s="70">
        <v>2</v>
      </c>
      <c r="S24" s="71">
        <v>2</v>
      </c>
      <c r="T24" s="70">
        <v>2</v>
      </c>
      <c r="U24" s="71">
        <v>2</v>
      </c>
      <c r="V24" s="70">
        <v>0</v>
      </c>
      <c r="W24" s="71">
        <v>2</v>
      </c>
      <c r="X24" s="70">
        <v>0</v>
      </c>
      <c r="Y24" s="71">
        <v>2</v>
      </c>
      <c r="Z24" s="70">
        <v>0</v>
      </c>
      <c r="AA24" s="71">
        <v>0</v>
      </c>
      <c r="AB24" s="70">
        <v>0</v>
      </c>
      <c r="AC24" s="71">
        <f t="shared" si="1"/>
        <v>22</v>
      </c>
      <c r="AD24" s="72">
        <f t="shared" si="1"/>
        <v>18</v>
      </c>
      <c r="AE24" s="73">
        <f t="shared" si="2"/>
        <v>0.81818181818181823</v>
      </c>
      <c r="AF24" s="74">
        <f t="shared" si="3"/>
        <v>0.18181818181818177</v>
      </c>
      <c r="AG24" s="75"/>
    </row>
    <row r="25" spans="1:33" s="17" customFormat="1" ht="18" customHeight="1" x14ac:dyDescent="0.2">
      <c r="A25" s="21"/>
      <c r="B25" s="151" t="s">
        <v>247</v>
      </c>
      <c r="C25" s="68"/>
      <c r="D25" s="69"/>
      <c r="E25" s="71"/>
      <c r="F25" s="70"/>
      <c r="G25" s="68"/>
      <c r="H25" s="70"/>
      <c r="I25" s="71"/>
      <c r="J25" s="70"/>
      <c r="K25" s="71"/>
      <c r="L25" s="70"/>
      <c r="M25" s="71"/>
      <c r="N25" s="70"/>
      <c r="O25" s="71"/>
      <c r="P25" s="70"/>
      <c r="Q25" s="71"/>
      <c r="R25" s="70"/>
      <c r="S25" s="71"/>
      <c r="T25" s="70"/>
      <c r="U25" s="71"/>
      <c r="V25" s="70"/>
      <c r="W25" s="71"/>
      <c r="X25" s="70"/>
      <c r="Y25" s="71"/>
      <c r="Z25" s="70"/>
      <c r="AA25" s="71"/>
      <c r="AB25" s="70"/>
      <c r="AC25" s="71"/>
      <c r="AD25" s="72"/>
      <c r="AE25" s="73"/>
      <c r="AF25" s="74"/>
      <c r="AG25" s="75"/>
    </row>
    <row r="26" spans="1:33" s="17" customFormat="1" ht="25.5" x14ac:dyDescent="0.2">
      <c r="A26" s="106" t="s">
        <v>90</v>
      </c>
      <c r="B26" s="161" t="s">
        <v>143</v>
      </c>
      <c r="C26" s="68"/>
      <c r="D26" s="69"/>
      <c r="E26" s="71"/>
      <c r="F26" s="70"/>
      <c r="G26" s="68"/>
      <c r="H26" s="70"/>
      <c r="I26" s="71"/>
      <c r="J26" s="70"/>
      <c r="K26" s="71"/>
      <c r="L26" s="70"/>
      <c r="M26" s="71"/>
      <c r="N26" s="70"/>
      <c r="O26" s="71"/>
      <c r="P26" s="70"/>
      <c r="Q26" s="71"/>
      <c r="R26" s="70"/>
      <c r="S26" s="71"/>
      <c r="T26" s="70"/>
      <c r="U26" s="71"/>
      <c r="V26" s="70"/>
      <c r="W26" s="71"/>
      <c r="X26" s="70"/>
      <c r="Y26" s="71"/>
      <c r="Z26" s="70"/>
      <c r="AA26" s="71"/>
      <c r="AB26" s="70"/>
      <c r="AC26" s="71"/>
      <c r="AD26" s="72"/>
      <c r="AE26" s="73"/>
      <c r="AF26" s="74"/>
      <c r="AG26" s="75"/>
    </row>
    <row r="27" spans="1:33" s="17" customFormat="1" ht="25.5" x14ac:dyDescent="0.2">
      <c r="A27" s="7" t="s">
        <v>92</v>
      </c>
      <c r="B27" s="154" t="s">
        <v>144</v>
      </c>
      <c r="C27" s="68" t="s">
        <v>135</v>
      </c>
      <c r="D27" s="69">
        <f t="shared" ref="D27:D28" si="5">SUM(E27,G27,I27,K27,M27,O27,Q27,S27,U27,W27,Y27,AA27)</f>
        <v>6</v>
      </c>
      <c r="E27" s="71">
        <v>0</v>
      </c>
      <c r="F27" s="70">
        <v>1</v>
      </c>
      <c r="G27" s="68">
        <v>1</v>
      </c>
      <c r="H27" s="70">
        <v>0</v>
      </c>
      <c r="I27" s="71">
        <v>0</v>
      </c>
      <c r="J27" s="70">
        <v>0</v>
      </c>
      <c r="K27" s="71">
        <v>1</v>
      </c>
      <c r="L27" s="70">
        <v>1</v>
      </c>
      <c r="M27" s="71">
        <v>0</v>
      </c>
      <c r="N27" s="70">
        <v>1</v>
      </c>
      <c r="O27" s="71">
        <v>1</v>
      </c>
      <c r="P27" s="70">
        <v>1</v>
      </c>
      <c r="Q27" s="71">
        <v>0</v>
      </c>
      <c r="R27" s="70">
        <v>1</v>
      </c>
      <c r="S27" s="71">
        <v>1</v>
      </c>
      <c r="T27" s="70">
        <v>1</v>
      </c>
      <c r="U27" s="71">
        <v>0</v>
      </c>
      <c r="V27" s="70">
        <v>0</v>
      </c>
      <c r="W27" s="71">
        <v>1</v>
      </c>
      <c r="X27" s="70">
        <v>0</v>
      </c>
      <c r="Y27" s="71">
        <v>0</v>
      </c>
      <c r="Z27" s="70">
        <v>0</v>
      </c>
      <c r="AA27" s="71">
        <v>1</v>
      </c>
      <c r="AB27" s="70">
        <v>0</v>
      </c>
      <c r="AC27" s="71">
        <f t="shared" si="1"/>
        <v>6</v>
      </c>
      <c r="AD27" s="72">
        <f t="shared" si="1"/>
        <v>6</v>
      </c>
      <c r="AE27" s="73">
        <f t="shared" si="2"/>
        <v>1</v>
      </c>
      <c r="AF27" s="74">
        <f t="shared" si="3"/>
        <v>0</v>
      </c>
      <c r="AG27" s="75"/>
    </row>
    <row r="28" spans="1:33" s="17" customFormat="1" ht="16.5" customHeight="1" x14ac:dyDescent="0.2">
      <c r="A28" s="7" t="s">
        <v>145</v>
      </c>
      <c r="B28" s="154" t="s">
        <v>146</v>
      </c>
      <c r="C28" s="68" t="s">
        <v>147</v>
      </c>
      <c r="D28" s="69">
        <f t="shared" si="5"/>
        <v>68</v>
      </c>
      <c r="E28" s="71">
        <v>6</v>
      </c>
      <c r="F28" s="70">
        <v>7</v>
      </c>
      <c r="G28" s="68">
        <v>6</v>
      </c>
      <c r="H28" s="70">
        <v>11</v>
      </c>
      <c r="I28" s="71">
        <v>6</v>
      </c>
      <c r="J28" s="70">
        <v>6</v>
      </c>
      <c r="K28" s="71">
        <v>6</v>
      </c>
      <c r="L28" s="70">
        <v>0</v>
      </c>
      <c r="M28" s="71">
        <v>6</v>
      </c>
      <c r="N28" s="70">
        <v>3</v>
      </c>
      <c r="O28" s="71">
        <v>6</v>
      </c>
      <c r="P28" s="70">
        <v>3</v>
      </c>
      <c r="Q28" s="71">
        <v>6</v>
      </c>
      <c r="R28" s="70">
        <v>3</v>
      </c>
      <c r="S28" s="71">
        <v>6</v>
      </c>
      <c r="T28" s="70">
        <v>3</v>
      </c>
      <c r="U28" s="71">
        <v>5</v>
      </c>
      <c r="V28" s="70">
        <v>0</v>
      </c>
      <c r="W28" s="71">
        <v>5</v>
      </c>
      <c r="X28" s="70">
        <v>0</v>
      </c>
      <c r="Y28" s="71">
        <v>5</v>
      </c>
      <c r="Z28" s="70">
        <v>0</v>
      </c>
      <c r="AA28" s="71">
        <v>5</v>
      </c>
      <c r="AB28" s="70">
        <v>0</v>
      </c>
      <c r="AC28" s="71">
        <f t="shared" si="1"/>
        <v>68</v>
      </c>
      <c r="AD28" s="72">
        <f t="shared" si="1"/>
        <v>36</v>
      </c>
      <c r="AE28" s="73">
        <f t="shared" si="2"/>
        <v>0.52941176470588236</v>
      </c>
      <c r="AF28" s="74">
        <f t="shared" si="3"/>
        <v>0.47058823529411764</v>
      </c>
      <c r="AG28" s="75"/>
    </row>
    <row r="29" spans="1:33" s="17" customFormat="1" ht="18" customHeight="1" x14ac:dyDescent="0.2">
      <c r="A29" s="79"/>
      <c r="B29" s="156"/>
      <c r="C29" s="81"/>
      <c r="D29" s="82"/>
      <c r="E29" s="83"/>
      <c r="F29" s="84"/>
      <c r="G29" s="81"/>
      <c r="H29" s="84"/>
      <c r="I29" s="83"/>
      <c r="J29" s="84"/>
      <c r="K29" s="83"/>
      <c r="L29" s="84"/>
      <c r="M29" s="83"/>
      <c r="N29" s="84"/>
      <c r="O29" s="83"/>
      <c r="P29" s="84"/>
      <c r="Q29" s="83"/>
      <c r="R29" s="84"/>
      <c r="S29" s="83"/>
      <c r="T29" s="84"/>
      <c r="U29" s="83"/>
      <c r="V29" s="84"/>
      <c r="W29" s="83"/>
      <c r="X29" s="84"/>
      <c r="Y29" s="83"/>
      <c r="Z29" s="84"/>
      <c r="AA29" s="83"/>
      <c r="AB29" s="84"/>
      <c r="AC29" s="83"/>
      <c r="AD29" s="85"/>
      <c r="AE29" s="86"/>
      <c r="AF29" s="87"/>
      <c r="AG29" s="88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</row>
    <row r="34" spans="1:33" ht="15" x14ac:dyDescent="0.25">
      <c r="B34" s="53"/>
      <c r="I34" s="54"/>
      <c r="V34" s="54"/>
    </row>
    <row r="44" spans="1:33" ht="15" x14ac:dyDescent="0.25">
      <c r="AG44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3CA2B-DA26-4011-AF8A-FB65CC4C4104}">
  <sheetPr>
    <tabColor rgb="FF00B050"/>
  </sheetPr>
  <dimension ref="A1:AG34"/>
  <sheetViews>
    <sheetView showRuler="0" topLeftCell="A16" zoomScaleNormal="100" zoomScalePageLayoutView="81" workbookViewId="0">
      <selection activeCell="K8" sqref="K8:L8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28515625" style="1" customWidth="1"/>
    <col min="35" max="16384" width="11.42578125" style="1"/>
  </cols>
  <sheetData>
    <row r="1" spans="1:33" ht="24" customHeight="1" x14ac:dyDescent="0.25">
      <c r="A1" s="206" t="s">
        <v>50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</row>
    <row r="2" spans="1:33" ht="24" customHeight="1" x14ac:dyDescent="0.2">
      <c r="A2" s="207" t="s">
        <v>49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08" t="s">
        <v>176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10"/>
      <c r="M4" s="211" t="s">
        <v>148</v>
      </c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2"/>
    </row>
    <row r="5" spans="1:33" ht="15.75" customHeight="1" x14ac:dyDescent="0.2">
      <c r="A5" s="213" t="s">
        <v>177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4"/>
      <c r="AF5" s="214"/>
      <c r="AG5" s="215"/>
    </row>
    <row r="6" spans="1:33" ht="12.75" customHeight="1" x14ac:dyDescent="0.2">
      <c r="A6" s="216"/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8"/>
    </row>
    <row r="7" spans="1:33" s="3" customFormat="1" ht="13.5" customHeight="1" x14ac:dyDescent="0.2">
      <c r="A7" s="195" t="s">
        <v>2</v>
      </c>
      <c r="B7" s="198" t="s">
        <v>3</v>
      </c>
      <c r="C7" s="201" t="s">
        <v>4</v>
      </c>
      <c r="D7" s="201" t="s">
        <v>5</v>
      </c>
      <c r="E7" s="204" t="s">
        <v>6</v>
      </c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191" t="s">
        <v>7</v>
      </c>
      <c r="AD7" s="191"/>
      <c r="AE7" s="191" t="s">
        <v>8</v>
      </c>
      <c r="AF7" s="191" t="s">
        <v>9</v>
      </c>
      <c r="AG7" s="191" t="s">
        <v>10</v>
      </c>
    </row>
    <row r="8" spans="1:33" s="3" customFormat="1" ht="15.75" customHeight="1" x14ac:dyDescent="0.2">
      <c r="A8" s="196"/>
      <c r="B8" s="199"/>
      <c r="C8" s="202"/>
      <c r="D8" s="202"/>
      <c r="E8" s="190" t="s">
        <v>11</v>
      </c>
      <c r="F8" s="190"/>
      <c r="G8" s="190" t="s">
        <v>12</v>
      </c>
      <c r="H8" s="190"/>
      <c r="I8" s="190" t="s">
        <v>13</v>
      </c>
      <c r="J8" s="190"/>
      <c r="K8" s="190" t="s">
        <v>14</v>
      </c>
      <c r="L8" s="190"/>
      <c r="M8" s="194" t="s">
        <v>15</v>
      </c>
      <c r="N8" s="190"/>
      <c r="O8" s="190" t="s">
        <v>16</v>
      </c>
      <c r="P8" s="190"/>
      <c r="Q8" s="190" t="s">
        <v>17</v>
      </c>
      <c r="R8" s="190"/>
      <c r="S8" s="190" t="s">
        <v>18</v>
      </c>
      <c r="T8" s="190"/>
      <c r="U8" s="190" t="s">
        <v>19</v>
      </c>
      <c r="V8" s="190"/>
      <c r="W8" s="190" t="s">
        <v>20</v>
      </c>
      <c r="X8" s="190"/>
      <c r="Y8" s="190" t="s">
        <v>21</v>
      </c>
      <c r="Z8" s="190"/>
      <c r="AA8" s="190" t="s">
        <v>22</v>
      </c>
      <c r="AB8" s="190"/>
      <c r="AC8" s="191"/>
      <c r="AD8" s="191"/>
      <c r="AE8" s="191"/>
      <c r="AF8" s="191"/>
      <c r="AG8" s="191"/>
    </row>
    <row r="9" spans="1:33" s="3" customFormat="1" ht="13.5" customHeight="1" x14ac:dyDescent="0.2">
      <c r="A9" s="196"/>
      <c r="B9" s="199"/>
      <c r="C9" s="202"/>
      <c r="D9" s="202"/>
      <c r="E9" s="119" t="s">
        <v>23</v>
      </c>
      <c r="F9" s="120" t="s">
        <v>24</v>
      </c>
      <c r="G9" s="119" t="s">
        <v>23</v>
      </c>
      <c r="H9" s="120" t="s">
        <v>24</v>
      </c>
      <c r="I9" s="119" t="s">
        <v>23</v>
      </c>
      <c r="J9" s="120" t="s">
        <v>24</v>
      </c>
      <c r="K9" s="119" t="s">
        <v>23</v>
      </c>
      <c r="L9" s="121" t="s">
        <v>24</v>
      </c>
      <c r="M9" s="119" t="s">
        <v>23</v>
      </c>
      <c r="N9" s="120" t="s">
        <v>24</v>
      </c>
      <c r="O9" s="119" t="s">
        <v>23</v>
      </c>
      <c r="P9" s="120" t="s">
        <v>24</v>
      </c>
      <c r="Q9" s="119" t="s">
        <v>23</v>
      </c>
      <c r="R9" s="120" t="s">
        <v>24</v>
      </c>
      <c r="S9" s="119" t="s">
        <v>23</v>
      </c>
      <c r="T9" s="120" t="s">
        <v>24</v>
      </c>
      <c r="U9" s="119" t="s">
        <v>23</v>
      </c>
      <c r="V9" s="120" t="s">
        <v>24</v>
      </c>
      <c r="W9" s="119" t="s">
        <v>23</v>
      </c>
      <c r="X9" s="120" t="s">
        <v>24</v>
      </c>
      <c r="Y9" s="119" t="s">
        <v>23</v>
      </c>
      <c r="Z9" s="120" t="s">
        <v>24</v>
      </c>
      <c r="AA9" s="119" t="s">
        <v>23</v>
      </c>
      <c r="AB9" s="120" t="s">
        <v>24</v>
      </c>
      <c r="AC9" s="119" t="s">
        <v>23</v>
      </c>
      <c r="AD9" s="120" t="s">
        <v>24</v>
      </c>
      <c r="AE9" s="192"/>
      <c r="AF9" s="192"/>
      <c r="AG9" s="192"/>
    </row>
    <row r="10" spans="1:33" s="17" customFormat="1" ht="18" customHeight="1" x14ac:dyDescent="0.2">
      <c r="A10" s="122"/>
      <c r="B10" s="123"/>
      <c r="C10" s="124"/>
      <c r="D10" s="125"/>
      <c r="E10" s="126"/>
      <c r="F10" s="127"/>
      <c r="G10" s="124"/>
      <c r="H10" s="127"/>
      <c r="I10" s="126"/>
      <c r="J10" s="127"/>
      <c r="K10" s="126"/>
      <c r="L10" s="127"/>
      <c r="M10" s="126"/>
      <c r="N10" s="127"/>
      <c r="O10" s="126"/>
      <c r="P10" s="127"/>
      <c r="Q10" s="126"/>
      <c r="R10" s="127"/>
      <c r="S10" s="126"/>
      <c r="T10" s="127"/>
      <c r="U10" s="126"/>
      <c r="V10" s="127"/>
      <c r="W10" s="126"/>
      <c r="X10" s="127"/>
      <c r="Y10" s="126"/>
      <c r="Z10" s="127"/>
      <c r="AA10" s="126"/>
      <c r="AB10" s="127"/>
      <c r="AC10" s="126"/>
      <c r="AD10" s="128"/>
      <c r="AE10" s="129"/>
      <c r="AF10" s="132"/>
      <c r="AG10" s="131"/>
    </row>
    <row r="11" spans="1:33" s="17" customFormat="1" ht="60" customHeight="1" x14ac:dyDescent="0.2">
      <c r="A11" s="18" t="s">
        <v>25</v>
      </c>
      <c r="B11" s="67" t="s">
        <v>149</v>
      </c>
      <c r="C11" s="68"/>
      <c r="D11" s="69"/>
      <c r="E11" s="71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6"/>
      <c r="AG11" s="75"/>
    </row>
    <row r="12" spans="1:33" s="17" customFormat="1" ht="60" customHeight="1" x14ac:dyDescent="0.2">
      <c r="A12" s="21" t="s">
        <v>27</v>
      </c>
      <c r="B12" s="76" t="s">
        <v>150</v>
      </c>
      <c r="C12" s="68" t="s">
        <v>57</v>
      </c>
      <c r="D12" s="69">
        <f>SUM(E12,G12,I12,K12,M12,O12,Q12,S12,U12,W12,Y12,AA12)</f>
        <v>413</v>
      </c>
      <c r="E12" s="71">
        <v>34</v>
      </c>
      <c r="F12" s="70">
        <v>10</v>
      </c>
      <c r="G12" s="68">
        <v>34</v>
      </c>
      <c r="H12" s="70">
        <v>100</v>
      </c>
      <c r="I12" s="71">
        <v>35</v>
      </c>
      <c r="J12" s="70">
        <v>59</v>
      </c>
      <c r="K12" s="71">
        <v>35</v>
      </c>
      <c r="L12" s="70">
        <v>96</v>
      </c>
      <c r="M12" s="71">
        <v>34</v>
      </c>
      <c r="N12" s="70">
        <v>28</v>
      </c>
      <c r="O12" s="71">
        <v>34</v>
      </c>
      <c r="P12" s="70">
        <v>25</v>
      </c>
      <c r="Q12" s="71">
        <v>35</v>
      </c>
      <c r="R12" s="70">
        <v>16</v>
      </c>
      <c r="S12" s="71">
        <v>36</v>
      </c>
      <c r="T12" s="70">
        <v>4</v>
      </c>
      <c r="U12" s="71">
        <v>34</v>
      </c>
      <c r="V12" s="70">
        <v>0</v>
      </c>
      <c r="W12" s="71">
        <v>34</v>
      </c>
      <c r="X12" s="70">
        <v>0</v>
      </c>
      <c r="Y12" s="71">
        <v>34</v>
      </c>
      <c r="Z12" s="70">
        <v>0</v>
      </c>
      <c r="AA12" s="71">
        <v>34</v>
      </c>
      <c r="AB12" s="70">
        <v>0</v>
      </c>
      <c r="AC12" s="71">
        <f>E12+G12+I12+K12+M12+O12+Q12+S12+U12+W12+Y12+AA12</f>
        <v>413</v>
      </c>
      <c r="AD12" s="72">
        <f>F12+H12+J12+L12+N12+P12+R12+T12+V12+X12+Z12+AB12</f>
        <v>338</v>
      </c>
      <c r="AE12" s="73">
        <f>AD12/AC12</f>
        <v>0.81840193704600483</v>
      </c>
      <c r="AF12" s="96">
        <f>100%-AE12</f>
        <v>0.18159806295399517</v>
      </c>
      <c r="AG12" s="75"/>
    </row>
    <row r="13" spans="1:33" s="17" customFormat="1" ht="60" customHeight="1" x14ac:dyDescent="0.2">
      <c r="A13" s="21" t="s">
        <v>30</v>
      </c>
      <c r="B13" s="76" t="s">
        <v>151</v>
      </c>
      <c r="C13" s="68" t="s">
        <v>57</v>
      </c>
      <c r="D13" s="69">
        <f>SUM(E13,G13,I13,K13,M13,O13,Q13,S13,U13,W13,Y13,AA13)</f>
        <v>19</v>
      </c>
      <c r="E13" s="71">
        <v>1</v>
      </c>
      <c r="F13" s="70">
        <v>0</v>
      </c>
      <c r="G13" s="68">
        <v>2</v>
      </c>
      <c r="H13" s="70">
        <v>3</v>
      </c>
      <c r="I13" s="71">
        <v>2</v>
      </c>
      <c r="J13" s="70">
        <v>0</v>
      </c>
      <c r="K13" s="71">
        <v>2</v>
      </c>
      <c r="L13" s="70">
        <v>0</v>
      </c>
      <c r="M13" s="71">
        <v>2</v>
      </c>
      <c r="N13" s="70">
        <v>1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0</v>
      </c>
      <c r="Z13" s="70">
        <v>0</v>
      </c>
      <c r="AA13" s="71">
        <v>0</v>
      </c>
      <c r="AB13" s="70">
        <v>0</v>
      </c>
      <c r="AC13" s="71">
        <f>E13+G13+I13+K13+M13+O13+Q13+S13+U13+W13+Y13+AA13</f>
        <v>19</v>
      </c>
      <c r="AD13" s="72">
        <f>F13+H13+J13+L13+N13+P13+R13+T13+V13+X13+Z13+AB13</f>
        <v>4</v>
      </c>
      <c r="AE13" s="73">
        <f>AD13/AC13</f>
        <v>0.21052631578947367</v>
      </c>
      <c r="AF13" s="96">
        <f>100%-AE13</f>
        <v>0.78947368421052633</v>
      </c>
      <c r="AG13" s="75"/>
    </row>
    <row r="14" spans="1:33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6"/>
      <c r="AG14" s="75"/>
    </row>
    <row r="15" spans="1:33" s="17" customFormat="1" ht="60" customHeight="1" x14ac:dyDescent="0.2">
      <c r="A15" s="23" t="s">
        <v>33</v>
      </c>
      <c r="B15" s="67" t="s">
        <v>152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6"/>
      <c r="AG15" s="75"/>
    </row>
    <row r="16" spans="1:33" s="17" customFormat="1" ht="60" customHeight="1" x14ac:dyDescent="0.2">
      <c r="A16" s="7" t="s">
        <v>35</v>
      </c>
      <c r="B16" s="77" t="s">
        <v>153</v>
      </c>
      <c r="C16" s="68" t="s">
        <v>154</v>
      </c>
      <c r="D16" s="69">
        <f t="shared" ref="D16:D17" si="0">SUM(E16,G16,I16,K16,M16,O16,Q16,S16,U16,W16,Y16,AA16)</f>
        <v>14</v>
      </c>
      <c r="E16" s="71">
        <v>1</v>
      </c>
      <c r="F16" s="70">
        <v>1</v>
      </c>
      <c r="G16" s="68">
        <v>1</v>
      </c>
      <c r="H16" s="70">
        <v>1</v>
      </c>
      <c r="I16" s="71">
        <v>1</v>
      </c>
      <c r="J16" s="70">
        <v>1</v>
      </c>
      <c r="K16" s="71">
        <v>2</v>
      </c>
      <c r="L16" s="70">
        <v>1</v>
      </c>
      <c r="M16" s="71">
        <v>1</v>
      </c>
      <c r="N16" s="70">
        <v>1</v>
      </c>
      <c r="O16" s="71">
        <v>2</v>
      </c>
      <c r="P16" s="70">
        <v>1</v>
      </c>
      <c r="Q16" s="71">
        <v>1</v>
      </c>
      <c r="R16" s="70">
        <v>1</v>
      </c>
      <c r="S16" s="71">
        <v>0</v>
      </c>
      <c r="T16" s="70">
        <v>1</v>
      </c>
      <c r="U16" s="71">
        <v>2</v>
      </c>
      <c r="V16" s="70">
        <v>0</v>
      </c>
      <c r="W16" s="71">
        <v>1</v>
      </c>
      <c r="X16" s="70">
        <v>0</v>
      </c>
      <c r="Y16" s="71">
        <v>1</v>
      </c>
      <c r="Z16" s="70">
        <v>0</v>
      </c>
      <c r="AA16" s="71">
        <v>1</v>
      </c>
      <c r="AB16" s="70">
        <v>0</v>
      </c>
      <c r="AC16" s="71">
        <f t="shared" ref="AC16:AD17" si="1">E16+G16+I16+K16+M16+O16+Q16+S16+U16+W16+Y16+AA16</f>
        <v>14</v>
      </c>
      <c r="AD16" s="72">
        <f t="shared" si="1"/>
        <v>8</v>
      </c>
      <c r="AE16" s="73">
        <f t="shared" ref="AE16:AE17" si="2">AD16/AC16</f>
        <v>0.5714285714285714</v>
      </c>
      <c r="AF16" s="96">
        <f t="shared" ref="AF16:AF17" si="3">100%-AE16</f>
        <v>0.4285714285714286</v>
      </c>
      <c r="AG16" s="75"/>
    </row>
    <row r="17" spans="1:33" s="17" customFormat="1" ht="60" customHeight="1" x14ac:dyDescent="0.2">
      <c r="A17" s="7" t="s">
        <v>38</v>
      </c>
      <c r="B17" s="77" t="s">
        <v>155</v>
      </c>
      <c r="C17" s="68" t="s">
        <v>37</v>
      </c>
      <c r="D17" s="69">
        <f t="shared" si="0"/>
        <v>13</v>
      </c>
      <c r="E17" s="71">
        <v>1</v>
      </c>
      <c r="F17" s="70">
        <v>0</v>
      </c>
      <c r="G17" s="68">
        <v>1</v>
      </c>
      <c r="H17" s="70">
        <v>1</v>
      </c>
      <c r="I17" s="71">
        <v>1</v>
      </c>
      <c r="J17" s="70">
        <v>0</v>
      </c>
      <c r="K17" s="71">
        <v>1</v>
      </c>
      <c r="L17" s="70">
        <v>0</v>
      </c>
      <c r="M17" s="71">
        <v>2</v>
      </c>
      <c r="N17" s="70">
        <v>1</v>
      </c>
      <c r="O17" s="71">
        <v>1</v>
      </c>
      <c r="P17" s="70">
        <v>0</v>
      </c>
      <c r="Q17" s="71">
        <v>2</v>
      </c>
      <c r="R17" s="70">
        <v>0</v>
      </c>
      <c r="S17" s="71">
        <v>1</v>
      </c>
      <c r="T17" s="70">
        <v>0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0</v>
      </c>
      <c r="AB17" s="70">
        <v>0</v>
      </c>
      <c r="AC17" s="71">
        <f t="shared" si="1"/>
        <v>13</v>
      </c>
      <c r="AD17" s="72">
        <f t="shared" si="1"/>
        <v>2</v>
      </c>
      <c r="AE17" s="73">
        <f t="shared" si="2"/>
        <v>0.15384615384615385</v>
      </c>
      <c r="AF17" s="96">
        <f t="shared" si="3"/>
        <v>0.84615384615384615</v>
      </c>
      <c r="AG17" s="75"/>
    </row>
    <row r="18" spans="1:33" s="17" customFormat="1" ht="18" customHeight="1" x14ac:dyDescent="0.2">
      <c r="A18" s="79"/>
      <c r="B18" s="80"/>
      <c r="C18" s="81"/>
      <c r="D18" s="82"/>
      <c r="E18" s="83"/>
      <c r="F18" s="84"/>
      <c r="G18" s="81"/>
      <c r="H18" s="84"/>
      <c r="I18" s="83"/>
      <c r="J18" s="84"/>
      <c r="K18" s="83"/>
      <c r="L18" s="84"/>
      <c r="M18" s="83"/>
      <c r="N18" s="84"/>
      <c r="O18" s="83"/>
      <c r="P18" s="84"/>
      <c r="Q18" s="83"/>
      <c r="R18" s="84"/>
      <c r="S18" s="83"/>
      <c r="T18" s="84"/>
      <c r="U18" s="83"/>
      <c r="V18" s="84"/>
      <c r="W18" s="83"/>
      <c r="X18" s="84"/>
      <c r="Y18" s="83"/>
      <c r="Z18" s="84"/>
      <c r="AA18" s="83"/>
      <c r="AB18" s="84"/>
      <c r="AC18" s="83"/>
      <c r="AD18" s="85"/>
      <c r="AE18" s="86"/>
      <c r="AF18" s="110"/>
      <c r="AG18" s="88"/>
    </row>
    <row r="19" spans="1:33" x14ac:dyDescent="0.2">
      <c r="A19" s="44"/>
      <c r="B19" s="45"/>
      <c r="C19" s="46"/>
      <c r="D19" s="46"/>
      <c r="E19" s="46"/>
      <c r="F19" s="47"/>
      <c r="G19" s="46"/>
      <c r="H19" s="47"/>
      <c r="I19" s="46"/>
      <c r="J19" s="47"/>
      <c r="K19" s="46"/>
      <c r="L19" s="47"/>
      <c r="M19" s="46"/>
      <c r="N19" s="47"/>
      <c r="O19" s="46"/>
      <c r="P19" s="47"/>
      <c r="Q19" s="46"/>
      <c r="R19" s="47"/>
      <c r="S19" s="46"/>
      <c r="T19" s="47"/>
      <c r="U19" s="46"/>
      <c r="V19" s="47"/>
      <c r="W19" s="46"/>
      <c r="X19" s="47"/>
      <c r="Y19" s="46"/>
      <c r="Z19" s="47"/>
      <c r="AA19" s="48"/>
      <c r="AB19" s="49"/>
    </row>
    <row r="20" spans="1:33" x14ac:dyDescent="0.2">
      <c r="A20" s="44"/>
      <c r="B20" s="45"/>
      <c r="C20" s="46"/>
      <c r="D20" s="46"/>
      <c r="E20" s="46"/>
      <c r="F20" s="47"/>
      <c r="G20" s="46"/>
      <c r="H20" s="47"/>
      <c r="I20" s="46"/>
      <c r="J20" s="47"/>
      <c r="K20" s="46"/>
      <c r="L20" s="47"/>
      <c r="M20" s="46"/>
      <c r="N20" s="47"/>
      <c r="O20" s="46"/>
      <c r="P20" s="47"/>
      <c r="Q20" s="46"/>
      <c r="R20" s="47"/>
      <c r="S20" s="46"/>
      <c r="T20" s="47"/>
      <c r="U20" s="46"/>
      <c r="V20" s="47"/>
      <c r="W20" s="46"/>
      <c r="X20" s="47"/>
      <c r="Y20" s="46"/>
      <c r="Z20" s="47"/>
      <c r="AA20" s="48"/>
      <c r="AB20" s="49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</row>
    <row r="24" spans="1:33" ht="15" x14ac:dyDescent="0.25">
      <c r="B24" s="53"/>
      <c r="I24" s="54"/>
      <c r="V24" s="54"/>
    </row>
    <row r="34" spans="33:33" ht="15" x14ac:dyDescent="0.25">
      <c r="AG34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7DB48-7709-40F0-AC39-87D5CDE303F5}">
  <sheetPr>
    <tabColor rgb="FF00B050"/>
  </sheetPr>
  <dimension ref="A1:AI38"/>
  <sheetViews>
    <sheetView showRuler="0" view="pageBreakPreview" topLeftCell="A23" zoomScaleNormal="100" zoomScaleSheetLayoutView="100" zoomScalePageLayoutView="81" workbookViewId="0">
      <selection sqref="A1:AG1"/>
    </sheetView>
  </sheetViews>
  <sheetFormatPr baseColWidth="10" defaultRowHeight="12.75" x14ac:dyDescent="0.2"/>
  <cols>
    <col min="1" max="1" width="6.7109375" style="1" customWidth="1"/>
    <col min="2" max="2" width="27.28515625" style="1" customWidth="1"/>
    <col min="3" max="3" width="11.140625" style="50" customWidth="1"/>
    <col min="4" max="4" width="6.7109375" style="50" customWidth="1"/>
    <col min="5" max="5" width="5.7109375" style="50" customWidth="1"/>
    <col min="6" max="6" width="3.85546875" style="5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4.42578125" style="5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4.85546875" style="51" customWidth="1"/>
    <col min="15" max="15" width="5.7109375" style="50" customWidth="1"/>
    <col min="16" max="16" width="4.57031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4.8554687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206" t="s">
        <v>50</v>
      </c>
      <c r="B1" s="206"/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  <c r="Z1" s="206"/>
      <c r="AA1" s="206"/>
      <c r="AB1" s="206"/>
      <c r="AC1" s="206"/>
      <c r="AD1" s="206"/>
      <c r="AE1" s="206"/>
      <c r="AF1" s="206"/>
      <c r="AG1" s="206"/>
    </row>
    <row r="2" spans="1:35" ht="24" customHeight="1" x14ac:dyDescent="0.2">
      <c r="A2" s="207" t="s">
        <v>252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08" t="s">
        <v>256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10"/>
      <c r="M4" s="211" t="s">
        <v>253</v>
      </c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2"/>
    </row>
    <row r="5" spans="1:35" ht="15.75" customHeight="1" x14ac:dyDescent="0.2">
      <c r="A5" s="213" t="s">
        <v>255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4"/>
      <c r="AF5" s="214"/>
      <c r="AG5" s="215"/>
    </row>
    <row r="6" spans="1:35" ht="12.75" customHeight="1" x14ac:dyDescent="0.2">
      <c r="A6" s="216"/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8"/>
    </row>
    <row r="7" spans="1:35" s="3" customFormat="1" ht="13.5" customHeight="1" x14ac:dyDescent="0.2">
      <c r="A7" s="195" t="s">
        <v>2</v>
      </c>
      <c r="B7" s="198" t="s">
        <v>3</v>
      </c>
      <c r="C7" s="201" t="s">
        <v>4</v>
      </c>
      <c r="D7" s="201" t="s">
        <v>5</v>
      </c>
      <c r="E7" s="204" t="s">
        <v>6</v>
      </c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191" t="s">
        <v>7</v>
      </c>
      <c r="AD7" s="191"/>
      <c r="AE7" s="191" t="s">
        <v>8</v>
      </c>
      <c r="AF7" s="191" t="s">
        <v>9</v>
      </c>
      <c r="AG7" s="191" t="s">
        <v>10</v>
      </c>
    </row>
    <row r="8" spans="1:35" s="3" customFormat="1" ht="15.75" customHeight="1" x14ac:dyDescent="0.2">
      <c r="A8" s="196"/>
      <c r="B8" s="199"/>
      <c r="C8" s="202"/>
      <c r="D8" s="202"/>
      <c r="E8" s="190" t="s">
        <v>11</v>
      </c>
      <c r="F8" s="190"/>
      <c r="G8" s="190" t="s">
        <v>12</v>
      </c>
      <c r="H8" s="190"/>
      <c r="I8" s="190" t="s">
        <v>13</v>
      </c>
      <c r="J8" s="190"/>
      <c r="K8" s="190" t="s">
        <v>14</v>
      </c>
      <c r="L8" s="190"/>
      <c r="M8" s="194" t="s">
        <v>15</v>
      </c>
      <c r="N8" s="190"/>
      <c r="O8" s="190" t="s">
        <v>16</v>
      </c>
      <c r="P8" s="190"/>
      <c r="Q8" s="190" t="s">
        <v>17</v>
      </c>
      <c r="R8" s="190"/>
      <c r="S8" s="190" t="s">
        <v>18</v>
      </c>
      <c r="T8" s="190"/>
      <c r="U8" s="190" t="s">
        <v>19</v>
      </c>
      <c r="V8" s="190"/>
      <c r="W8" s="205" t="s">
        <v>20</v>
      </c>
      <c r="X8" s="205"/>
      <c r="Y8" s="205" t="s">
        <v>21</v>
      </c>
      <c r="Z8" s="205"/>
      <c r="AA8" s="190" t="s">
        <v>22</v>
      </c>
      <c r="AB8" s="190"/>
      <c r="AC8" s="191"/>
      <c r="AD8" s="191"/>
      <c r="AE8" s="191"/>
      <c r="AF8" s="191"/>
      <c r="AG8" s="191"/>
    </row>
    <row r="9" spans="1:35" s="3" customFormat="1" ht="13.5" customHeight="1" x14ac:dyDescent="0.2">
      <c r="A9" s="197"/>
      <c r="B9" s="200"/>
      <c r="C9" s="203"/>
      <c r="D9" s="203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191"/>
      <c r="AF9" s="191"/>
      <c r="AG9" s="192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187" t="s">
        <v>156</v>
      </c>
      <c r="C11" s="68"/>
      <c r="D11" s="69"/>
      <c r="E11" s="94"/>
      <c r="F11" s="70"/>
      <c r="G11" s="94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6"/>
      <c r="AG11" s="75"/>
    </row>
    <row r="12" spans="1:35" s="17" customFormat="1" ht="47.25" customHeight="1" x14ac:dyDescent="0.2">
      <c r="A12" s="21" t="s">
        <v>27</v>
      </c>
      <c r="B12" s="76" t="s">
        <v>157</v>
      </c>
      <c r="C12" s="68" t="s">
        <v>158</v>
      </c>
      <c r="D12" s="69">
        <f>SUM(E12,G12,I12,K12,M12,O12,Q12,S12,U12,W12,Y12,AA12)</f>
        <v>1567</v>
      </c>
      <c r="E12" s="71">
        <v>570</v>
      </c>
      <c r="F12" s="70">
        <v>570</v>
      </c>
      <c r="G12" s="68">
        <v>216</v>
      </c>
      <c r="H12" s="70">
        <v>216</v>
      </c>
      <c r="I12" s="71">
        <v>100</v>
      </c>
      <c r="J12" s="70">
        <v>141</v>
      </c>
      <c r="K12" s="71">
        <v>100</v>
      </c>
      <c r="L12" s="70">
        <v>0</v>
      </c>
      <c r="M12" s="71">
        <v>100</v>
      </c>
      <c r="N12" s="70">
        <v>0</v>
      </c>
      <c r="O12" s="71">
        <v>80</v>
      </c>
      <c r="P12" s="70">
        <v>0</v>
      </c>
      <c r="Q12" s="71">
        <v>50</v>
      </c>
      <c r="R12" s="70">
        <v>0</v>
      </c>
      <c r="S12" s="71">
        <v>45</v>
      </c>
      <c r="T12" s="70">
        <v>0</v>
      </c>
      <c r="U12" s="71">
        <v>50</v>
      </c>
      <c r="V12" s="70">
        <v>0</v>
      </c>
      <c r="W12" s="71">
        <v>80</v>
      </c>
      <c r="X12" s="70">
        <v>0</v>
      </c>
      <c r="Y12" s="71">
        <v>80</v>
      </c>
      <c r="Z12" s="70">
        <v>0</v>
      </c>
      <c r="AA12" s="71">
        <v>96</v>
      </c>
      <c r="AB12" s="70">
        <v>0</v>
      </c>
      <c r="AC12" s="71">
        <f>E12+G12+I12+K12+M12+O12+Q12+S12+U12+W12+Y12+AA12</f>
        <v>1567</v>
      </c>
      <c r="AD12" s="72">
        <f>F12+H12+J12+L12+N12+P12+R12+T12+V12+X12+Z12+AB12</f>
        <v>927</v>
      </c>
      <c r="AE12" s="73">
        <f>AD12/AC12</f>
        <v>0.591576260370134</v>
      </c>
      <c r="AF12" s="96">
        <f>100%-AE12</f>
        <v>0.408423739629866</v>
      </c>
      <c r="AG12" s="75"/>
      <c r="AI12" s="55"/>
    </row>
    <row r="13" spans="1:35" s="17" customFormat="1" ht="30" customHeight="1" x14ac:dyDescent="0.2">
      <c r="A13" s="21" t="s">
        <v>30</v>
      </c>
      <c r="B13" s="76" t="s">
        <v>159</v>
      </c>
      <c r="C13" s="68" t="s">
        <v>57</v>
      </c>
      <c r="D13" s="69">
        <f>SUM(E13,G13,I13,K13,M13,O13,Q13,S13,U13,W13,Y13,AA13)</f>
        <v>24</v>
      </c>
      <c r="E13" s="71">
        <v>2</v>
      </c>
      <c r="F13" s="70">
        <v>2</v>
      </c>
      <c r="G13" s="68">
        <v>2</v>
      </c>
      <c r="H13" s="70">
        <v>2</v>
      </c>
      <c r="I13" s="71">
        <v>2</v>
      </c>
      <c r="J13" s="70">
        <v>2</v>
      </c>
      <c r="K13" s="71">
        <v>2</v>
      </c>
      <c r="L13" s="70">
        <v>0</v>
      </c>
      <c r="M13" s="71">
        <v>2</v>
      </c>
      <c r="N13" s="70">
        <v>0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2</v>
      </c>
      <c r="Z13" s="70">
        <v>0</v>
      </c>
      <c r="AA13" s="71">
        <v>2</v>
      </c>
      <c r="AB13" s="70">
        <v>0</v>
      </c>
      <c r="AC13" s="71">
        <f>E13+G13+I13+K13+M13+O13+Q13+S13+U13+W13+Y13+AA13</f>
        <v>24</v>
      </c>
      <c r="AD13" s="72">
        <f>F13+H13+J13+L13+N13+P13+R13+T13+V13+X13+Z13+AB13</f>
        <v>6</v>
      </c>
      <c r="AE13" s="73">
        <f>AD13/AC13</f>
        <v>0.25</v>
      </c>
      <c r="AF13" s="96">
        <f>100%-AE13</f>
        <v>0.75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6"/>
      <c r="AG14" s="75"/>
    </row>
    <row r="15" spans="1:35" s="17" customFormat="1" ht="39.75" customHeight="1" x14ac:dyDescent="0.2">
      <c r="A15" s="23" t="s">
        <v>33</v>
      </c>
      <c r="B15" s="187" t="s">
        <v>254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6"/>
      <c r="AG15" s="75"/>
    </row>
    <row r="16" spans="1:35" s="17" customFormat="1" ht="39.75" customHeight="1" x14ac:dyDescent="0.2">
      <c r="A16" s="7" t="s">
        <v>35</v>
      </c>
      <c r="B16" s="77" t="s">
        <v>161</v>
      </c>
      <c r="C16" s="68" t="s">
        <v>162</v>
      </c>
      <c r="D16" s="69">
        <f t="shared" ref="D16:D18" si="0">SUM(E16,G16,I16,K16,M16,O16,Q16,S16,U16,W16,Y16,AA16)</f>
        <v>1</v>
      </c>
      <c r="E16" s="71">
        <v>0</v>
      </c>
      <c r="F16" s="70">
        <v>0</v>
      </c>
      <c r="G16" s="68">
        <v>0</v>
      </c>
      <c r="H16" s="70">
        <v>0</v>
      </c>
      <c r="I16" s="71">
        <v>1</v>
      </c>
      <c r="J16" s="70">
        <v>1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1">E16+G16+I16+K16+M16+O16+Q16+S16+U16+W16+Y16+AA16</f>
        <v>1</v>
      </c>
      <c r="AD16" s="72">
        <f t="shared" si="1"/>
        <v>1</v>
      </c>
      <c r="AE16" s="73">
        <f t="shared" ref="AE16:AE22" si="2">AD16/AC16</f>
        <v>1</v>
      </c>
      <c r="AF16" s="96">
        <f t="shared" ref="AF16:AF22" si="3">100%-AE16</f>
        <v>0</v>
      </c>
      <c r="AG16" s="75"/>
    </row>
    <row r="17" spans="1:33" s="17" customFormat="1" ht="49.5" customHeight="1" x14ac:dyDescent="0.2">
      <c r="A17" s="7" t="s">
        <v>38</v>
      </c>
      <c r="B17" s="77" t="s">
        <v>163</v>
      </c>
      <c r="C17" s="68" t="s">
        <v>164</v>
      </c>
      <c r="D17" s="69">
        <f t="shared" si="0"/>
        <v>1790</v>
      </c>
      <c r="E17" s="71">
        <v>180</v>
      </c>
      <c r="F17" s="70">
        <v>109</v>
      </c>
      <c r="G17" s="68">
        <v>160</v>
      </c>
      <c r="H17" s="70">
        <v>121</v>
      </c>
      <c r="I17" s="71">
        <v>120</v>
      </c>
      <c r="J17" s="70">
        <v>158</v>
      </c>
      <c r="K17" s="71">
        <v>150</v>
      </c>
      <c r="L17" s="70">
        <v>0</v>
      </c>
      <c r="M17" s="71">
        <v>130</v>
      </c>
      <c r="N17" s="70">
        <v>0</v>
      </c>
      <c r="O17" s="71">
        <v>110</v>
      </c>
      <c r="P17" s="70">
        <v>0</v>
      </c>
      <c r="Q17" s="71">
        <v>130</v>
      </c>
      <c r="R17" s="70">
        <v>0</v>
      </c>
      <c r="S17" s="71">
        <v>220</v>
      </c>
      <c r="T17" s="70">
        <v>0</v>
      </c>
      <c r="U17" s="71">
        <v>150</v>
      </c>
      <c r="V17" s="70">
        <v>0</v>
      </c>
      <c r="W17" s="71">
        <v>130</v>
      </c>
      <c r="X17" s="70">
        <v>0</v>
      </c>
      <c r="Y17" s="71">
        <v>110</v>
      </c>
      <c r="Z17" s="70">
        <v>0</v>
      </c>
      <c r="AA17" s="71">
        <v>200</v>
      </c>
      <c r="AB17" s="70">
        <v>0</v>
      </c>
      <c r="AC17" s="71">
        <f t="shared" si="1"/>
        <v>1790</v>
      </c>
      <c r="AD17" s="72">
        <f t="shared" si="1"/>
        <v>388</v>
      </c>
      <c r="AE17" s="73">
        <f t="shared" si="2"/>
        <v>0.21675977653631284</v>
      </c>
      <c r="AF17" s="96">
        <f t="shared" si="3"/>
        <v>0.78324022346368716</v>
      </c>
      <c r="AG17" s="75"/>
    </row>
    <row r="18" spans="1:33" s="17" customFormat="1" ht="44.25" customHeight="1" x14ac:dyDescent="0.2">
      <c r="A18" s="7" t="s">
        <v>60</v>
      </c>
      <c r="B18" s="77" t="s">
        <v>165</v>
      </c>
      <c r="C18" s="68" t="s">
        <v>166</v>
      </c>
      <c r="D18" s="69">
        <f t="shared" si="0"/>
        <v>28</v>
      </c>
      <c r="E18" s="71">
        <v>2</v>
      </c>
      <c r="F18" s="70">
        <v>2</v>
      </c>
      <c r="G18" s="68">
        <v>2</v>
      </c>
      <c r="H18" s="70">
        <v>2</v>
      </c>
      <c r="I18" s="71">
        <v>2</v>
      </c>
      <c r="J18" s="70">
        <v>2</v>
      </c>
      <c r="K18" s="71">
        <v>3</v>
      </c>
      <c r="L18" s="70">
        <v>0</v>
      </c>
      <c r="M18" s="71">
        <v>3</v>
      </c>
      <c r="N18" s="70">
        <v>0</v>
      </c>
      <c r="O18" s="71">
        <v>3</v>
      </c>
      <c r="P18" s="70">
        <v>0</v>
      </c>
      <c r="Q18" s="71">
        <v>2</v>
      </c>
      <c r="R18" s="70">
        <v>0</v>
      </c>
      <c r="S18" s="71">
        <v>3</v>
      </c>
      <c r="T18" s="70">
        <v>0</v>
      </c>
      <c r="U18" s="71">
        <v>2</v>
      </c>
      <c r="V18" s="70">
        <v>0</v>
      </c>
      <c r="W18" s="71">
        <v>2</v>
      </c>
      <c r="X18" s="70">
        <v>0</v>
      </c>
      <c r="Y18" s="71">
        <v>2</v>
      </c>
      <c r="Z18" s="70">
        <v>0</v>
      </c>
      <c r="AA18" s="71">
        <v>2</v>
      </c>
      <c r="AB18" s="70">
        <v>0</v>
      </c>
      <c r="AC18" s="71">
        <f t="shared" si="1"/>
        <v>28</v>
      </c>
      <c r="AD18" s="72">
        <f>F18+H18+J18+L18+N18+P18+R18+T18+V18+X18+Z18+AB18</f>
        <v>6</v>
      </c>
      <c r="AE18" s="73">
        <f t="shared" si="2"/>
        <v>0.21428571428571427</v>
      </c>
      <c r="AF18" s="96">
        <f t="shared" si="3"/>
        <v>0.7857142857142857</v>
      </c>
      <c r="AG18" s="75"/>
    </row>
    <row r="19" spans="1:33" s="17" customFormat="1" ht="18" hidden="1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6"/>
      <c r="AG19" s="75"/>
    </row>
    <row r="20" spans="1:33" s="17" customFormat="1" ht="42" customHeight="1" x14ac:dyDescent="0.2">
      <c r="A20" s="23" t="s">
        <v>40</v>
      </c>
      <c r="B20" s="188" t="s">
        <v>167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6"/>
      <c r="AG20" s="75"/>
    </row>
    <row r="21" spans="1:33" s="17" customFormat="1" ht="37.5" customHeight="1" x14ac:dyDescent="0.2">
      <c r="A21" s="7" t="s">
        <v>42</v>
      </c>
      <c r="B21" s="77" t="s">
        <v>168</v>
      </c>
      <c r="C21" s="68" t="s">
        <v>133</v>
      </c>
      <c r="D21" s="69">
        <f t="shared" ref="D21:D22" si="4">SUM(E21,G21,I21,K21,M21,O21,Q21,S21,U21,W21,Y21,AA21)</f>
        <v>12</v>
      </c>
      <c r="E21" s="71">
        <v>3</v>
      </c>
      <c r="F21" s="70">
        <v>3</v>
      </c>
      <c r="G21" s="68">
        <v>0</v>
      </c>
      <c r="H21" s="70">
        <v>0</v>
      </c>
      <c r="I21" s="71">
        <v>0</v>
      </c>
      <c r="J21" s="70">
        <v>0</v>
      </c>
      <c r="K21" s="71">
        <v>3</v>
      </c>
      <c r="L21" s="70">
        <v>0</v>
      </c>
      <c r="M21" s="71">
        <v>0</v>
      </c>
      <c r="N21" s="70">
        <v>0</v>
      </c>
      <c r="O21" s="71">
        <v>0</v>
      </c>
      <c r="P21" s="70">
        <v>0</v>
      </c>
      <c r="Q21" s="71">
        <v>3</v>
      </c>
      <c r="R21" s="70">
        <v>0</v>
      </c>
      <c r="S21" s="71">
        <v>0</v>
      </c>
      <c r="T21" s="70">
        <v>0</v>
      </c>
      <c r="U21" s="71">
        <v>0</v>
      </c>
      <c r="V21" s="70">
        <v>0</v>
      </c>
      <c r="W21" s="71">
        <v>3</v>
      </c>
      <c r="X21" s="70">
        <v>0</v>
      </c>
      <c r="Y21" s="71">
        <v>0</v>
      </c>
      <c r="Z21" s="70">
        <v>0</v>
      </c>
      <c r="AA21" s="71">
        <v>0</v>
      </c>
      <c r="AB21" s="70">
        <v>0</v>
      </c>
      <c r="AC21" s="71">
        <f t="shared" si="1"/>
        <v>12</v>
      </c>
      <c r="AD21" s="72">
        <f t="shared" si="1"/>
        <v>3</v>
      </c>
      <c r="AE21" s="73">
        <f t="shared" si="2"/>
        <v>0.25</v>
      </c>
      <c r="AF21" s="96">
        <f t="shared" si="3"/>
        <v>0.75</v>
      </c>
      <c r="AG21" s="75"/>
    </row>
    <row r="22" spans="1:33" s="17" customFormat="1" ht="33.75" customHeight="1" x14ac:dyDescent="0.2">
      <c r="A22" s="7" t="s">
        <v>47</v>
      </c>
      <c r="B22" s="77" t="s">
        <v>169</v>
      </c>
      <c r="C22" s="68" t="s">
        <v>170</v>
      </c>
      <c r="D22" s="69">
        <f t="shared" si="4"/>
        <v>7</v>
      </c>
      <c r="E22" s="69">
        <v>1</v>
      </c>
      <c r="F22" s="78">
        <v>1</v>
      </c>
      <c r="G22" s="71">
        <v>1</v>
      </c>
      <c r="H22" s="78">
        <v>1</v>
      </c>
      <c r="I22" s="71">
        <v>0</v>
      </c>
      <c r="J22" s="78">
        <v>0</v>
      </c>
      <c r="K22" s="71">
        <v>0</v>
      </c>
      <c r="L22" s="78">
        <v>0</v>
      </c>
      <c r="M22" s="71">
        <v>1</v>
      </c>
      <c r="N22" s="78">
        <v>0</v>
      </c>
      <c r="O22" s="71">
        <v>0</v>
      </c>
      <c r="P22" s="78">
        <v>0</v>
      </c>
      <c r="Q22" s="71">
        <v>0</v>
      </c>
      <c r="R22" s="78">
        <v>0</v>
      </c>
      <c r="S22" s="71">
        <v>2</v>
      </c>
      <c r="T22" s="78">
        <v>0</v>
      </c>
      <c r="U22" s="71">
        <v>0</v>
      </c>
      <c r="V22" s="78">
        <v>0</v>
      </c>
      <c r="W22" s="71">
        <v>0</v>
      </c>
      <c r="X22" s="78">
        <v>0</v>
      </c>
      <c r="Y22" s="71">
        <v>1</v>
      </c>
      <c r="Z22" s="78">
        <v>0</v>
      </c>
      <c r="AA22" s="71">
        <v>1</v>
      </c>
      <c r="AB22" s="78">
        <v>0</v>
      </c>
      <c r="AC22" s="71">
        <f t="shared" si="1"/>
        <v>7</v>
      </c>
      <c r="AD22" s="72">
        <f t="shared" si="1"/>
        <v>2</v>
      </c>
      <c r="AE22" s="73">
        <f t="shared" si="2"/>
        <v>0.2857142857142857</v>
      </c>
      <c r="AF22" s="96">
        <f t="shared" si="3"/>
        <v>0.7142857142857143</v>
      </c>
      <c r="AG22" s="75"/>
    </row>
    <row r="23" spans="1:33" s="17" customFormat="1" ht="18" customHeight="1" x14ac:dyDescent="0.2">
      <c r="A23" s="133"/>
      <c r="B23" s="80"/>
      <c r="C23" s="81"/>
      <c r="D23" s="82"/>
      <c r="E23" s="83"/>
      <c r="F23" s="84"/>
      <c r="G23" s="81"/>
      <c r="H23" s="84"/>
      <c r="I23" s="83"/>
      <c r="J23" s="84"/>
      <c r="K23" s="83"/>
      <c r="L23" s="84"/>
      <c r="M23" s="83"/>
      <c r="N23" s="84"/>
      <c r="O23" s="83"/>
      <c r="P23" s="84"/>
      <c r="Q23" s="83"/>
      <c r="R23" s="84"/>
      <c r="S23" s="83"/>
      <c r="T23" s="84"/>
      <c r="U23" s="83"/>
      <c r="V23" s="84"/>
      <c r="W23" s="83"/>
      <c r="X23" s="84"/>
      <c r="Y23" s="83"/>
      <c r="Z23" s="84"/>
      <c r="AA23" s="83"/>
      <c r="AB23" s="84"/>
      <c r="AC23" s="83"/>
      <c r="AD23" s="85"/>
      <c r="AE23" s="86"/>
      <c r="AF23" s="110"/>
      <c r="AG23" s="88"/>
    </row>
    <row r="24" spans="1:33" ht="44.25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ht="45" customHeight="1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61" fitToHeight="0" orientation="landscape" horizontalDpi="300" verticalDpi="300" r:id="rId1"/>
  <headerFooter>
    <oddFooter>&amp;C&amp;P de &amp;N</oddFooter>
  </headerFooter>
  <colBreaks count="1" manualBreakCount="1">
    <brk id="33" max="3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13</vt:i4>
      </vt:variant>
    </vt:vector>
  </HeadingPairs>
  <TitlesOfParts>
    <vt:vector size="28" baseType="lpstr">
      <vt:lpstr>005</vt:lpstr>
      <vt:lpstr>Hoja2</vt:lpstr>
      <vt:lpstr>018</vt:lpstr>
      <vt:lpstr>021</vt:lpstr>
      <vt:lpstr>024</vt:lpstr>
      <vt:lpstr>032</vt:lpstr>
      <vt:lpstr>033</vt:lpstr>
      <vt:lpstr>034</vt:lpstr>
      <vt:lpstr>036</vt:lpstr>
      <vt:lpstr>036 enero a Diciembre</vt:lpstr>
      <vt:lpstr>Enero</vt:lpstr>
      <vt:lpstr>Febrero</vt:lpstr>
      <vt:lpstr>marzo</vt:lpstr>
      <vt:lpstr>Hoja1</vt:lpstr>
      <vt:lpstr>responsables</vt:lpstr>
      <vt:lpstr>'005'!Área_de_impresión</vt:lpstr>
      <vt:lpstr>'018'!Área_de_impresión</vt:lpstr>
      <vt:lpstr>'021'!Área_de_impresión</vt:lpstr>
      <vt:lpstr>'024'!Área_de_impresión</vt:lpstr>
      <vt:lpstr>'032'!Área_de_impresión</vt:lpstr>
      <vt:lpstr>'033'!Área_de_impresión</vt:lpstr>
      <vt:lpstr>'034'!Área_de_impresión</vt:lpstr>
      <vt:lpstr>'036'!Área_de_impresión</vt:lpstr>
      <vt:lpstr>'036 enero a Diciembre'!Área_de_impresión</vt:lpstr>
      <vt:lpstr>Enero!Área_de_impresión</vt:lpstr>
      <vt:lpstr>Febrero!Área_de_impresión</vt:lpstr>
      <vt:lpstr>Hoja2!Área_de_impresión</vt:lpstr>
      <vt:lpstr>marzo!Área_de_impresión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</dc:creator>
  <cp:lastModifiedBy>Saul Vazquez Nocelotl</cp:lastModifiedBy>
  <cp:lastPrinted>2026-04-24T16:34:16Z</cp:lastPrinted>
  <dcterms:created xsi:type="dcterms:W3CDTF">2022-04-05T23:36:35Z</dcterms:created>
  <dcterms:modified xsi:type="dcterms:W3CDTF">2026-04-27T17:56:47Z</dcterms:modified>
</cp:coreProperties>
</file>